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<sst xmlns="http://schemas.openxmlformats.org/spreadsheetml/2006/main" count="116" uniqueCount="73">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</sst>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13275499.280999999</v>
      </c>
      <c r="F3" s="25">
        <f>RA!I7</f>
        <v>1525519.2881</v>
      </c>
      <c r="G3" s="16">
        <f>E3-F3</f>
        <v>11749979.992899999</v>
      </c>
      <c r="H3" s="27">
        <f>RA!J7</f>
        <v>11.4912385275282</v>
      </c>
      <c r="I3" s="20">
        <f>SUM(I4:I40)</f>
        <v>13275502.481397595</v>
      </c>
      <c r="J3" s="21">
        <f>SUM(J4:J40)</f>
        <v>11749979.985650994</v>
      </c>
      <c r="K3" s="22">
        <f>E3-I3</f>
        <v>-3.2003975957632065</v>
      </c>
      <c r="L3" s="22">
        <f>G3-J3</f>
        <v>7.249005138874054E-3</v>
      </c>
    </row>
    <row r="4" spans="1:13" x14ac:dyDescent="0.15">
      <c r="A4" s="42">
        <f>RA!A8</f>
        <v>41967</v>
      </c>
      <c r="B4" s="12">
        <v>12</v>
      </c>
      <c r="C4" s="39" t="s">
        <v>6</v>
      </c>
      <c r="D4" s="39"/>
      <c r="E4" s="15">
        <f>VLOOKUP(C4,RA!B8:D39,3,0)</f>
        <v>531336.35789999994</v>
      </c>
      <c r="F4" s="25">
        <f>VLOOKUP(C4,RA!B8:I43,8,0)</f>
        <v>137502.32370000001</v>
      </c>
      <c r="G4" s="16">
        <f t="shared" ref="G4:G40" si="0">E4-F4</f>
        <v>393834.03419999994</v>
      </c>
      <c r="H4" s="27">
        <f>RA!J8</f>
        <v>25.8785836232721</v>
      </c>
      <c r="I4" s="20">
        <f>VLOOKUP(B4,RMS!B:D,3,FALSE)</f>
        <v>531336.92218632495</v>
      </c>
      <c r="J4" s="21">
        <f>VLOOKUP(B4,RMS!B:E,4,FALSE)</f>
        <v>393834.039817949</v>
      </c>
      <c r="K4" s="22">
        <f t="shared" ref="K4:K40" si="1">E4-I4</f>
        <v>-0.56428632501047105</v>
      </c>
      <c r="L4" s="22">
        <f t="shared" ref="L4:L40" si="2">G4-J4</f>
        <v>-5.6179490638896823E-3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69796.817200000005</v>
      </c>
      <c r="F5" s="25">
        <f>VLOOKUP(C5,RA!B9:I44,8,0)</f>
        <v>15509.8861</v>
      </c>
      <c r="G5" s="16">
        <f t="shared" si="0"/>
        <v>54286.931100000002</v>
      </c>
      <c r="H5" s="27">
        <f>RA!J9</f>
        <v>22.221480466017599</v>
      </c>
      <c r="I5" s="20">
        <f>VLOOKUP(B5,RMS!B:D,3,FALSE)</f>
        <v>69796.84013235</v>
      </c>
      <c r="J5" s="21">
        <f>VLOOKUP(B5,RMS!B:E,4,FALSE)</f>
        <v>54286.942326200697</v>
      </c>
      <c r="K5" s="22">
        <f t="shared" si="1"/>
        <v>-2.2932349995244294E-2</v>
      </c>
      <c r="L5" s="22">
        <f t="shared" si="2"/>
        <v>-1.1226200695091393E-2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85216.347599999994</v>
      </c>
      <c r="F6" s="25">
        <f>VLOOKUP(C6,RA!B10:I45,8,0)</f>
        <v>23607.934700000002</v>
      </c>
      <c r="G6" s="16">
        <f t="shared" si="0"/>
        <v>61608.412899999996</v>
      </c>
      <c r="H6" s="27">
        <f>RA!J10</f>
        <v>27.7035279789438</v>
      </c>
      <c r="I6" s="20">
        <f>VLOOKUP(B6,RMS!B:D,3,FALSE)</f>
        <v>85218.127186324797</v>
      </c>
      <c r="J6" s="21">
        <f>VLOOKUP(B6,RMS!B:E,4,FALSE)</f>
        <v>61608.412721367502</v>
      </c>
      <c r="K6" s="22">
        <f t="shared" si="1"/>
        <v>-1.7795863248029491</v>
      </c>
      <c r="L6" s="22">
        <f t="shared" si="2"/>
        <v>1.7863249377114698E-4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60452.116000000002</v>
      </c>
      <c r="F7" s="25">
        <f>VLOOKUP(C7,RA!B11:I46,8,0)</f>
        <v>10907.919</v>
      </c>
      <c r="G7" s="16">
        <f t="shared" si="0"/>
        <v>49544.197</v>
      </c>
      <c r="H7" s="27">
        <f>RA!J11</f>
        <v>18.0438994062673</v>
      </c>
      <c r="I7" s="20">
        <f>VLOOKUP(B7,RMS!B:D,3,FALSE)</f>
        <v>60452.160375213702</v>
      </c>
      <c r="J7" s="21">
        <f>VLOOKUP(B7,RMS!B:E,4,FALSE)</f>
        <v>49544.197140170902</v>
      </c>
      <c r="K7" s="22">
        <f t="shared" si="1"/>
        <v>-4.437521369982278E-2</v>
      </c>
      <c r="L7" s="22">
        <f t="shared" si="2"/>
        <v>-1.4017090143170208E-4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171933.89550000001</v>
      </c>
      <c r="F8" s="25">
        <f>VLOOKUP(C8,RA!B12:I47,8,0)</f>
        <v>30881.4797</v>
      </c>
      <c r="G8" s="16">
        <f t="shared" si="0"/>
        <v>141052.41580000002</v>
      </c>
      <c r="H8" s="27">
        <f>RA!J12</f>
        <v>17.961251683499501</v>
      </c>
      <c r="I8" s="20">
        <f>VLOOKUP(B8,RMS!B:D,3,FALSE)</f>
        <v>171933.92053931599</v>
      </c>
      <c r="J8" s="21">
        <f>VLOOKUP(B8,RMS!B:E,4,FALSE)</f>
        <v>141052.41684700901</v>
      </c>
      <c r="K8" s="22">
        <f t="shared" si="1"/>
        <v>-2.503931598039344E-2</v>
      </c>
      <c r="L8" s="22">
        <f t="shared" si="2"/>
        <v>-1.0470089910086244E-3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334874.51329999999</v>
      </c>
      <c r="F9" s="25">
        <f>VLOOKUP(C9,RA!B13:I48,8,0)</f>
        <v>80698.317599999995</v>
      </c>
      <c r="G9" s="16">
        <f t="shared" si="0"/>
        <v>254176.19569999998</v>
      </c>
      <c r="H9" s="27">
        <f>RA!J13</f>
        <v>24.098076860123999</v>
      </c>
      <c r="I9" s="20">
        <f>VLOOKUP(B9,RMS!B:D,3,FALSE)</f>
        <v>334874.67418546998</v>
      </c>
      <c r="J9" s="21">
        <f>VLOOKUP(B9,RMS!B:E,4,FALSE)</f>
        <v>254176.195532479</v>
      </c>
      <c r="K9" s="22">
        <f t="shared" si="1"/>
        <v>-0.16088546998798847</v>
      </c>
      <c r="L9" s="22">
        <f t="shared" si="2"/>
        <v>1.6752097872085869E-4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196730.62590000001</v>
      </c>
      <c r="F10" s="25">
        <f>VLOOKUP(C10,RA!B14:I49,8,0)</f>
        <v>39261.926500000001</v>
      </c>
      <c r="G10" s="16">
        <f t="shared" si="0"/>
        <v>157468.69940000001</v>
      </c>
      <c r="H10" s="27">
        <f>RA!J14</f>
        <v>19.957201030792799</v>
      </c>
      <c r="I10" s="20">
        <f>VLOOKUP(B10,RMS!B:D,3,FALSE)</f>
        <v>196730.61995726501</v>
      </c>
      <c r="J10" s="21">
        <f>VLOOKUP(B10,RMS!B:E,4,FALSE)</f>
        <v>157468.69721538501</v>
      </c>
      <c r="K10" s="22">
        <f t="shared" si="1"/>
        <v>5.9427350061014295E-3</v>
      </c>
      <c r="L10" s="22">
        <f t="shared" si="2"/>
        <v>2.1846150048077106E-3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108810.07709999999</v>
      </c>
      <c r="F11" s="25">
        <f>VLOOKUP(C11,RA!B15:I50,8,0)</f>
        <v>20082.4928</v>
      </c>
      <c r="G11" s="16">
        <f t="shared" si="0"/>
        <v>88727.584299999988</v>
      </c>
      <c r="H11" s="27">
        <f>RA!J15</f>
        <v>18.456464084244299</v>
      </c>
      <c r="I11" s="20">
        <f>VLOOKUP(B11,RMS!B:D,3,FALSE)</f>
        <v>108810.167834188</v>
      </c>
      <c r="J11" s="21">
        <f>VLOOKUP(B11,RMS!B:E,4,FALSE)</f>
        <v>88727.584657265004</v>
      </c>
      <c r="K11" s="22">
        <f t="shared" si="1"/>
        <v>-9.0734188008354977E-2</v>
      </c>
      <c r="L11" s="22">
        <f t="shared" si="2"/>
        <v>-3.5726501664612442E-4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641722.44499999995</v>
      </c>
      <c r="F12" s="25">
        <f>VLOOKUP(C12,RA!B16:I51,8,0)</f>
        <v>27603.8109</v>
      </c>
      <c r="G12" s="16">
        <f t="shared" si="0"/>
        <v>614118.63409999991</v>
      </c>
      <c r="H12" s="27">
        <f>RA!J16</f>
        <v>4.3015186885040304</v>
      </c>
      <c r="I12" s="20">
        <f>VLOOKUP(B12,RMS!B:D,3,FALSE)</f>
        <v>641722.18935897399</v>
      </c>
      <c r="J12" s="21">
        <f>VLOOKUP(B12,RMS!B:E,4,FALSE)</f>
        <v>614118.63435641001</v>
      </c>
      <c r="K12" s="22">
        <f t="shared" si="1"/>
        <v>0.25564102595672011</v>
      </c>
      <c r="L12" s="22">
        <f t="shared" si="2"/>
        <v>-2.5641010142862797E-4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449001.25939999998</v>
      </c>
      <c r="F13" s="25">
        <f>VLOOKUP(C13,RA!B17:I52,8,0)</f>
        <v>50267.503400000001</v>
      </c>
      <c r="G13" s="16">
        <f t="shared" si="0"/>
        <v>398733.75599999999</v>
      </c>
      <c r="H13" s="27">
        <f>RA!J17</f>
        <v>11.1954036536941</v>
      </c>
      <c r="I13" s="20">
        <f>VLOOKUP(B13,RMS!B:D,3,FALSE)</f>
        <v>449001.33777093998</v>
      </c>
      <c r="J13" s="21">
        <f>VLOOKUP(B13,RMS!B:E,4,FALSE)</f>
        <v>398733.75587435899</v>
      </c>
      <c r="K13" s="22">
        <f t="shared" si="1"/>
        <v>-7.8370939998421818E-2</v>
      </c>
      <c r="L13" s="22">
        <f t="shared" si="2"/>
        <v>1.2564100325107574E-4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1187878.3470999999</v>
      </c>
      <c r="F14" s="25">
        <f>VLOOKUP(C14,RA!B18:I53,8,0)</f>
        <v>181973.5024</v>
      </c>
      <c r="G14" s="16">
        <f t="shared" si="0"/>
        <v>1005904.8446999999</v>
      </c>
      <c r="H14" s="27">
        <f>RA!J18</f>
        <v>15.319203590523999</v>
      </c>
      <c r="I14" s="20">
        <f>VLOOKUP(B14,RMS!B:D,3,FALSE)</f>
        <v>1187878.2903128201</v>
      </c>
      <c r="J14" s="21">
        <f>VLOOKUP(B14,RMS!B:E,4,FALSE)</f>
        <v>1005904.84315726</v>
      </c>
      <c r="K14" s="22">
        <f t="shared" si="1"/>
        <v>5.6787179782986641E-2</v>
      </c>
      <c r="L14" s="22">
        <f t="shared" si="2"/>
        <v>1.5427399193868041E-3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562501.73560000001</v>
      </c>
      <c r="F15" s="25">
        <f>VLOOKUP(C15,RA!B19:I54,8,0)</f>
        <v>29396.427</v>
      </c>
      <c r="G15" s="16">
        <f t="shared" si="0"/>
        <v>533105.30859999999</v>
      </c>
      <c r="H15" s="27">
        <f>RA!J19</f>
        <v>5.2260153417382602</v>
      </c>
      <c r="I15" s="20">
        <f>VLOOKUP(B15,RMS!B:D,3,FALSE)</f>
        <v>562501.64875128202</v>
      </c>
      <c r="J15" s="21">
        <f>VLOOKUP(B15,RMS!B:E,4,FALSE)</f>
        <v>533105.31037777802</v>
      </c>
      <c r="K15" s="22">
        <f t="shared" si="1"/>
        <v>8.6848717997781932E-2</v>
      </c>
      <c r="L15" s="22">
        <f t="shared" si="2"/>
        <v>-1.7777780303731561E-3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840183.81229999999</v>
      </c>
      <c r="F16" s="25">
        <f>VLOOKUP(C16,RA!B20:I55,8,0)</f>
        <v>64121.443299999999</v>
      </c>
      <c r="G16" s="16">
        <f t="shared" si="0"/>
        <v>776062.36899999995</v>
      </c>
      <c r="H16" s="27">
        <f>RA!J20</f>
        <v>7.6318351248005802</v>
      </c>
      <c r="I16" s="20">
        <f>VLOOKUP(B16,RMS!B:D,3,FALSE)</f>
        <v>840183.83640000003</v>
      </c>
      <c r="J16" s="21">
        <f>VLOOKUP(B16,RMS!B:E,4,FALSE)</f>
        <v>776062.36899999995</v>
      </c>
      <c r="K16" s="22">
        <f t="shared" si="1"/>
        <v>-2.4100000038743019E-2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318784.62890000001</v>
      </c>
      <c r="F17" s="25">
        <f>VLOOKUP(C17,RA!B21:I56,8,0)</f>
        <v>28117.629099999998</v>
      </c>
      <c r="G17" s="16">
        <f t="shared" si="0"/>
        <v>290666.99979999999</v>
      </c>
      <c r="H17" s="27">
        <f>RA!J21</f>
        <v>8.8202587424063807</v>
      </c>
      <c r="I17" s="20">
        <f>VLOOKUP(B17,RMS!B:D,3,FALSE)</f>
        <v>318784.071021315</v>
      </c>
      <c r="J17" s="21">
        <f>VLOOKUP(B17,RMS!B:E,4,FALSE)</f>
        <v>290666.99956598599</v>
      </c>
      <c r="K17" s="22">
        <f t="shared" si="1"/>
        <v>0.55787868500920013</v>
      </c>
      <c r="L17" s="22">
        <f t="shared" si="2"/>
        <v>2.3401400540024042E-4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876470.7977</v>
      </c>
      <c r="F18" s="25">
        <f>VLOOKUP(C18,RA!B22:I57,8,0)</f>
        <v>40183.345600000001</v>
      </c>
      <c r="G18" s="16">
        <f t="shared" si="0"/>
        <v>836287.45209999999</v>
      </c>
      <c r="H18" s="27">
        <f>RA!J22</f>
        <v>4.5846759190890998</v>
      </c>
      <c r="I18" s="20">
        <f>VLOOKUP(B18,RMS!B:D,3,FALSE)</f>
        <v>876471.27086666704</v>
      </c>
      <c r="J18" s="21">
        <f>VLOOKUP(B18,RMS!B:E,4,FALSE)</f>
        <v>836287.44850000006</v>
      </c>
      <c r="K18" s="22">
        <f t="shared" si="1"/>
        <v>-0.47316666704136878</v>
      </c>
      <c r="L18" s="22">
        <f t="shared" si="2"/>
        <v>3.599999938160181E-3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2008993.8245000001</v>
      </c>
      <c r="F19" s="25">
        <f>VLOOKUP(C19,RA!B23:I58,8,0)</f>
        <v>211353.4001</v>
      </c>
      <c r="G19" s="16">
        <f t="shared" si="0"/>
        <v>1797640.4244000001</v>
      </c>
      <c r="H19" s="27">
        <f>RA!J23</f>
        <v>10.520360865350201</v>
      </c>
      <c r="I19" s="20">
        <f>VLOOKUP(B19,RMS!B:D,3,FALSE)</f>
        <v>2008995.03671966</v>
      </c>
      <c r="J19" s="21">
        <f>VLOOKUP(B19,RMS!B:E,4,FALSE)</f>
        <v>1797640.4496897401</v>
      </c>
      <c r="K19" s="22">
        <f t="shared" si="1"/>
        <v>-1.2122196599375457</v>
      </c>
      <c r="L19" s="22">
        <f t="shared" si="2"/>
        <v>-2.5289739947766066E-2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220492.6292</v>
      </c>
      <c r="F20" s="25">
        <f>VLOOKUP(C20,RA!B24:I59,8,0)</f>
        <v>39589.235399999998</v>
      </c>
      <c r="G20" s="16">
        <f t="shared" si="0"/>
        <v>180903.39379999999</v>
      </c>
      <c r="H20" s="27">
        <f>RA!J24</f>
        <v>17.9549019591445</v>
      </c>
      <c r="I20" s="20">
        <f>VLOOKUP(B20,RMS!B:D,3,FALSE)</f>
        <v>220492.62158457801</v>
      </c>
      <c r="J20" s="21">
        <f>VLOOKUP(B20,RMS!B:E,4,FALSE)</f>
        <v>180903.381990108</v>
      </c>
      <c r="K20" s="22">
        <f t="shared" si="1"/>
        <v>7.6154219859745353E-3</v>
      </c>
      <c r="L20" s="22">
        <f t="shared" si="2"/>
        <v>1.1809891992015764E-2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273531.9964</v>
      </c>
      <c r="F21" s="25">
        <f>VLOOKUP(C21,RA!B25:I60,8,0)</f>
        <v>19058.849999999999</v>
      </c>
      <c r="G21" s="16">
        <f t="shared" si="0"/>
        <v>254473.1464</v>
      </c>
      <c r="H21" s="27">
        <f>RA!J25</f>
        <v>6.9676857738168403</v>
      </c>
      <c r="I21" s="20">
        <f>VLOOKUP(B21,RMS!B:D,3,FALSE)</f>
        <v>273531.99182319001</v>
      </c>
      <c r="J21" s="21">
        <f>VLOOKUP(B21,RMS!B:E,4,FALSE)</f>
        <v>254473.148052228</v>
      </c>
      <c r="K21" s="22">
        <f t="shared" si="1"/>
        <v>4.576809995342046E-3</v>
      </c>
      <c r="L21" s="22">
        <f t="shared" si="2"/>
        <v>-1.6522280056960881E-3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501108.5134</v>
      </c>
      <c r="F22" s="25">
        <f>VLOOKUP(C22,RA!B26:I61,8,0)</f>
        <v>115157.7556</v>
      </c>
      <c r="G22" s="16">
        <f t="shared" si="0"/>
        <v>385950.75780000002</v>
      </c>
      <c r="H22" s="27">
        <f>RA!J26</f>
        <v>22.9806025083588</v>
      </c>
      <c r="I22" s="20">
        <f>VLOOKUP(B22,RMS!B:D,3,FALSE)</f>
        <v>501108.50338473602</v>
      </c>
      <c r="J22" s="21">
        <f>VLOOKUP(B22,RMS!B:E,4,FALSE)</f>
        <v>385950.74999873398</v>
      </c>
      <c r="K22" s="22">
        <f t="shared" si="1"/>
        <v>1.0015263978857547E-2</v>
      </c>
      <c r="L22" s="22">
        <f t="shared" si="2"/>
        <v>7.8012660378590226E-3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223008.38990000001</v>
      </c>
      <c r="F23" s="25">
        <f>VLOOKUP(C23,RA!B27:I62,8,0)</f>
        <v>60746.687899999997</v>
      </c>
      <c r="G23" s="16">
        <f t="shared" si="0"/>
        <v>162261.70200000002</v>
      </c>
      <c r="H23" s="27">
        <f>RA!J27</f>
        <v>27.239642386207802</v>
      </c>
      <c r="I23" s="20">
        <f>VLOOKUP(B23,RMS!B:D,3,FALSE)</f>
        <v>223008.282374578</v>
      </c>
      <c r="J23" s="21">
        <f>VLOOKUP(B23,RMS!B:E,4,FALSE)</f>
        <v>162261.70100732599</v>
      </c>
      <c r="K23" s="22">
        <f t="shared" si="1"/>
        <v>0.10752542200498283</v>
      </c>
      <c r="L23" s="22">
        <f t="shared" si="2"/>
        <v>9.926740312948823E-4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956742.89870000002</v>
      </c>
      <c r="F24" s="25">
        <f>VLOOKUP(C24,RA!B28:I63,8,0)</f>
        <v>42769.971799999999</v>
      </c>
      <c r="G24" s="16">
        <f t="shared" si="0"/>
        <v>913972.92690000008</v>
      </c>
      <c r="H24" s="27">
        <f>RA!J28</f>
        <v>4.4703725377125698</v>
      </c>
      <c r="I24" s="20">
        <f>VLOOKUP(B24,RMS!B:D,3,FALSE)</f>
        <v>956742.89522046701</v>
      </c>
      <c r="J24" s="21">
        <f>VLOOKUP(B24,RMS!B:E,4,FALSE)</f>
        <v>913972.92078938102</v>
      </c>
      <c r="K24" s="22">
        <f t="shared" si="1"/>
        <v>3.4795330138877034E-3</v>
      </c>
      <c r="L24" s="22">
        <f t="shared" si="2"/>
        <v>6.1106190551072359E-3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587875.68350000004</v>
      </c>
      <c r="F25" s="25">
        <f>VLOOKUP(C25,RA!B29:I64,8,0)</f>
        <v>77689.741899999994</v>
      </c>
      <c r="G25" s="16">
        <f t="shared" si="0"/>
        <v>510185.94160000002</v>
      </c>
      <c r="H25" s="27">
        <f>RA!J29</f>
        <v>13.215335160226999</v>
      </c>
      <c r="I25" s="20">
        <f>VLOOKUP(B25,RMS!B:D,3,FALSE)</f>
        <v>587875.68323451304</v>
      </c>
      <c r="J25" s="21">
        <f>VLOOKUP(B25,RMS!B:E,4,FALSE)</f>
        <v>510185.96260954998</v>
      </c>
      <c r="K25" s="22">
        <f t="shared" si="1"/>
        <v>2.6548700407147408E-4</v>
      </c>
      <c r="L25" s="22">
        <f t="shared" si="2"/>
        <v>-2.1009549964219332E-2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683704.30680000002</v>
      </c>
      <c r="F26" s="25">
        <f>VLOOKUP(C26,RA!B30:I65,8,0)</f>
        <v>72428.014999999999</v>
      </c>
      <c r="G26" s="16">
        <f t="shared" si="0"/>
        <v>611276.29180000001</v>
      </c>
      <c r="H26" s="27">
        <f>RA!J30</f>
        <v>10.5934706392287</v>
      </c>
      <c r="I26" s="20">
        <f>VLOOKUP(B26,RMS!B:D,3,FALSE)</f>
        <v>683704.26772300899</v>
      </c>
      <c r="J26" s="21">
        <f>VLOOKUP(B26,RMS!B:E,4,FALSE)</f>
        <v>611276.26523814804</v>
      </c>
      <c r="K26" s="22">
        <f t="shared" si="1"/>
        <v>3.9076991030015051E-2</v>
      </c>
      <c r="L26" s="22">
        <f t="shared" si="2"/>
        <v>2.6561851962469518E-2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586787.40930000006</v>
      </c>
      <c r="F27" s="25">
        <f>VLOOKUP(C27,RA!B31:I66,8,0)</f>
        <v>25136.100299999998</v>
      </c>
      <c r="G27" s="16">
        <f t="shared" si="0"/>
        <v>561651.30900000001</v>
      </c>
      <c r="H27" s="27">
        <f>RA!J31</f>
        <v>4.2836809211679903</v>
      </c>
      <c r="I27" s="20">
        <f>VLOOKUP(B27,RMS!B:D,3,FALSE)</f>
        <v>586787.36492566403</v>
      </c>
      <c r="J27" s="21">
        <f>VLOOKUP(B27,RMS!B:E,4,FALSE)</f>
        <v>561651.311882301</v>
      </c>
      <c r="K27" s="22">
        <f t="shared" si="1"/>
        <v>4.4374336022883654E-2</v>
      </c>
      <c r="L27" s="22">
        <f t="shared" si="2"/>
        <v>-2.8823009924963117E-3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106921.90429999999</v>
      </c>
      <c r="F28" s="25">
        <f>VLOOKUP(C28,RA!B32:I67,8,0)</f>
        <v>30750.5484</v>
      </c>
      <c r="G28" s="16">
        <f t="shared" si="0"/>
        <v>76171.355899999995</v>
      </c>
      <c r="H28" s="27">
        <f>RA!J32</f>
        <v>28.7598211061791</v>
      </c>
      <c r="I28" s="20">
        <f>VLOOKUP(B28,RMS!B:D,3,FALSE)</f>
        <v>106921.81471666299</v>
      </c>
      <c r="J28" s="21">
        <f>VLOOKUP(B28,RMS!B:E,4,FALSE)</f>
        <v>76171.340360379196</v>
      </c>
      <c r="K28" s="22">
        <f t="shared" si="1"/>
        <v>8.9583337001386099E-2</v>
      </c>
      <c r="L28" s="22">
        <f t="shared" si="2"/>
        <v>1.5539620799245313E-2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179251.7537</v>
      </c>
      <c r="F31" s="25">
        <f>VLOOKUP(C31,RA!B35:I70,8,0)</f>
        <v>14918.213599999999</v>
      </c>
      <c r="G31" s="16">
        <f t="shared" si="0"/>
        <v>164333.54010000001</v>
      </c>
      <c r="H31" s="27">
        <f>RA!J35</f>
        <v>8.3224924119668504</v>
      </c>
      <c r="I31" s="20">
        <f>VLOOKUP(B31,RMS!B:D,3,FALSE)</f>
        <v>179251.75320000001</v>
      </c>
      <c r="J31" s="21">
        <f>VLOOKUP(B31,RMS!B:E,4,FALSE)</f>
        <v>164333.53779999999</v>
      </c>
      <c r="K31" s="22">
        <f t="shared" si="1"/>
        <v>4.999999946448952E-4</v>
      </c>
      <c r="L31" s="22">
        <f t="shared" si="2"/>
        <v>2.3000000219326466E-3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154453.84580000001</v>
      </c>
      <c r="F35" s="25">
        <f>VLOOKUP(C35,RA!B8:I74,8,0)</f>
        <v>7673.4840000000004</v>
      </c>
      <c r="G35" s="16">
        <f t="shared" si="0"/>
        <v>146780.36180000001</v>
      </c>
      <c r="H35" s="27">
        <f>RA!J39</f>
        <v>4.9681404566230603</v>
      </c>
      <c r="I35" s="20">
        <f>VLOOKUP(B35,RMS!B:D,3,FALSE)</f>
        <v>154453.84615384601</v>
      </c>
      <c r="J35" s="21">
        <f>VLOOKUP(B35,RMS!B:E,4,FALSE)</f>
        <v>146780.36324786299</v>
      </c>
      <c r="K35" s="22">
        <f t="shared" si="1"/>
        <v>-3.5384600050747395E-4</v>
      </c>
      <c r="L35" s="22">
        <f t="shared" si="2"/>
        <v>-1.4478629746008664E-3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349962.77889999998</v>
      </c>
      <c r="F36" s="25">
        <f>VLOOKUP(C36,RA!B8:I75,8,0)</f>
        <v>27611.329699999998</v>
      </c>
      <c r="G36" s="16">
        <f t="shared" si="0"/>
        <v>322351.44919999997</v>
      </c>
      <c r="H36" s="27">
        <f>RA!J40</f>
        <v>7.8897903905060103</v>
      </c>
      <c r="I36" s="20">
        <f>VLOOKUP(B36,RMS!B:D,3,FALSE)</f>
        <v>349962.77322906</v>
      </c>
      <c r="J36" s="21">
        <f>VLOOKUP(B36,RMS!B:E,4,FALSE)</f>
        <v>322351.44822222198</v>
      </c>
      <c r="K36" s="22">
        <f t="shared" si="1"/>
        <v>5.670939979609102E-3</v>
      </c>
      <c r="L36" s="22">
        <f t="shared" si="2"/>
        <v>9.7777799237519503E-4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6969.5700999999999</v>
      </c>
      <c r="F40" s="25">
        <f>VLOOKUP(C40,RA!B8:I78,8,0)</f>
        <v>520.01260000000002</v>
      </c>
      <c r="G40" s="16">
        <f t="shared" si="0"/>
        <v>6449.5574999999999</v>
      </c>
      <c r="H40" s="27">
        <f>RA!J43</f>
        <v>0</v>
      </c>
      <c r="I40" s="20">
        <f>VLOOKUP(B40,RMS!B:D,3,FALSE)</f>
        <v>6969.5702291808502</v>
      </c>
      <c r="J40" s="21">
        <f>VLOOKUP(B40,RMS!B:E,4,FALSE)</f>
        <v>6449.5576733983798</v>
      </c>
      <c r="K40" s="22">
        <f t="shared" si="1"/>
        <v>-1.2918085030833026E-4</v>
      </c>
      <c r="L40" s="22">
        <f t="shared" si="2"/>
        <v>-1.7339837995677954E-4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13275499.280999999</v>
      </c>
      <c r="E7" s="66">
        <v>17345130.918699998</v>
      </c>
      <c r="F7" s="67">
        <v>76.5373253348438</v>
      </c>
      <c r="G7" s="66">
        <v>24345715.256499998</v>
      </c>
      <c r="H7" s="67">
        <v>-45.470900562448598</v>
      </c>
      <c r="I7" s="66">
        <v>1525519.2881</v>
      </c>
      <c r="J7" s="67">
        <v>11.4912385275282</v>
      </c>
      <c r="K7" s="66">
        <v>915451.72919999994</v>
      </c>
      <c r="L7" s="67">
        <v>3.7602170219894702</v>
      </c>
      <c r="M7" s="67">
        <v>0.66641149876152295</v>
      </c>
      <c r="N7" s="66">
        <v>495114581.91250002</v>
      </c>
      <c r="O7" s="66">
        <v>6393275003.1405001</v>
      </c>
      <c r="P7" s="66">
        <v>804658</v>
      </c>
      <c r="Q7" s="66">
        <v>1077869</v>
      </c>
      <c r="R7" s="67">
        <v>-25.3473288497953</v>
      </c>
      <c r="S7" s="66">
        <v>16.4983126756958</v>
      </c>
      <c r="T7" s="66">
        <v>16.838762630987599</v>
      </c>
      <c r="U7" s="68">
        <v>-2.06354408468323</v>
      </c>
      <c r="V7" s="56"/>
      <c r="W7" s="56"/>
    </row>
    <row r="8" spans="1:23" ht="14.25" thickBot="1" x14ac:dyDescent="0.2">
      <c r="A8" s="53">
        <v>41967</v>
      </c>
      <c r="B8" s="43" t="s">
        <v>6</v>
      </c>
      <c r="C8" s="44"/>
      <c r="D8" s="69">
        <v>531336.35789999994</v>
      </c>
      <c r="E8" s="69">
        <v>660702.07310000004</v>
      </c>
      <c r="F8" s="70">
        <v>80.419962269375304</v>
      </c>
      <c r="G8" s="69">
        <v>706588.03029999998</v>
      </c>
      <c r="H8" s="70">
        <v>-24.802524934592</v>
      </c>
      <c r="I8" s="69">
        <v>137502.32370000001</v>
      </c>
      <c r="J8" s="70">
        <v>25.8785836232721</v>
      </c>
      <c r="K8" s="69">
        <v>124912.0438</v>
      </c>
      <c r="L8" s="70">
        <v>17.678199805757501</v>
      </c>
      <c r="M8" s="70">
        <v>0.100793162268313</v>
      </c>
      <c r="N8" s="69">
        <v>18676285.419599999</v>
      </c>
      <c r="O8" s="69">
        <v>243092685.7272</v>
      </c>
      <c r="P8" s="69">
        <v>21173</v>
      </c>
      <c r="Q8" s="69">
        <v>28533</v>
      </c>
      <c r="R8" s="70">
        <v>-25.794693863246099</v>
      </c>
      <c r="S8" s="69">
        <v>25.094996358569901</v>
      </c>
      <c r="T8" s="69">
        <v>24.249887572284699</v>
      </c>
      <c r="U8" s="71">
        <v>3.3676386089474399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69796.817200000005</v>
      </c>
      <c r="E9" s="69">
        <v>86130.619000000006</v>
      </c>
      <c r="F9" s="70">
        <v>81.036010202132601</v>
      </c>
      <c r="G9" s="69">
        <v>138988.31169999999</v>
      </c>
      <c r="H9" s="70">
        <v>-49.782239710448998</v>
      </c>
      <c r="I9" s="69">
        <v>15509.8861</v>
      </c>
      <c r="J9" s="70">
        <v>22.221480466017599</v>
      </c>
      <c r="K9" s="69">
        <v>30430.428800000002</v>
      </c>
      <c r="L9" s="70">
        <v>21.894235873360898</v>
      </c>
      <c r="M9" s="70">
        <v>-0.49031654460288099</v>
      </c>
      <c r="N9" s="69">
        <v>2370611.7360999999</v>
      </c>
      <c r="O9" s="69">
        <v>41381889.502899997</v>
      </c>
      <c r="P9" s="69">
        <v>4092</v>
      </c>
      <c r="Q9" s="69">
        <v>7881</v>
      </c>
      <c r="R9" s="70">
        <v>-48.077655119908599</v>
      </c>
      <c r="S9" s="69">
        <v>17.056895698924698</v>
      </c>
      <c r="T9" s="69">
        <v>17.393216102017501</v>
      </c>
      <c r="U9" s="71">
        <v>-1.97175622709576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85216.347599999994</v>
      </c>
      <c r="E10" s="69">
        <v>108106.4301</v>
      </c>
      <c r="F10" s="70">
        <v>78.826345039026506</v>
      </c>
      <c r="G10" s="69">
        <v>178013.29790000001</v>
      </c>
      <c r="H10" s="70">
        <v>-52.129223712337101</v>
      </c>
      <c r="I10" s="69">
        <v>23607.934700000002</v>
      </c>
      <c r="J10" s="70">
        <v>27.7035279789438</v>
      </c>
      <c r="K10" s="69">
        <v>46514.67</v>
      </c>
      <c r="L10" s="70">
        <v>26.129884985406999</v>
      </c>
      <c r="M10" s="70">
        <v>-0.49246259943368398</v>
      </c>
      <c r="N10" s="69">
        <v>3004780.9152000002</v>
      </c>
      <c r="O10" s="69">
        <v>58047919.101800002</v>
      </c>
      <c r="P10" s="69">
        <v>71339</v>
      </c>
      <c r="Q10" s="69">
        <v>101016</v>
      </c>
      <c r="R10" s="70">
        <v>-29.3785142947652</v>
      </c>
      <c r="S10" s="69">
        <v>1.1945268030109799</v>
      </c>
      <c r="T10" s="69">
        <v>1.58710735527045</v>
      </c>
      <c r="U10" s="71">
        <v>-32.864942943927304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60452.116000000002</v>
      </c>
      <c r="E11" s="69">
        <v>72415.352499999994</v>
      </c>
      <c r="F11" s="70">
        <v>83.479695828312103</v>
      </c>
      <c r="G11" s="69">
        <v>72259.666599999997</v>
      </c>
      <c r="H11" s="70">
        <v>-16.340444338557202</v>
      </c>
      <c r="I11" s="69">
        <v>10907.919</v>
      </c>
      <c r="J11" s="70">
        <v>18.0438994062673</v>
      </c>
      <c r="K11" s="69">
        <v>14984.9809</v>
      </c>
      <c r="L11" s="70">
        <v>20.7376834202</v>
      </c>
      <c r="M11" s="70">
        <v>-0.27207654966046702</v>
      </c>
      <c r="N11" s="69">
        <v>1907288.8609</v>
      </c>
      <c r="O11" s="69">
        <v>24018228.606800001</v>
      </c>
      <c r="P11" s="69">
        <v>3074</v>
      </c>
      <c r="Q11" s="69">
        <v>3595</v>
      </c>
      <c r="R11" s="70">
        <v>-14.492350486787201</v>
      </c>
      <c r="S11" s="69">
        <v>19.665620039037101</v>
      </c>
      <c r="T11" s="69">
        <v>19.565407649513201</v>
      </c>
      <c r="U11" s="71">
        <v>0.50958164209898305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171933.89550000001</v>
      </c>
      <c r="E12" s="69">
        <v>295802.58970000001</v>
      </c>
      <c r="F12" s="70">
        <v>58.124540313989002</v>
      </c>
      <c r="G12" s="69">
        <v>312557.70740000001</v>
      </c>
      <c r="H12" s="70">
        <v>-44.9913115468417</v>
      </c>
      <c r="I12" s="69">
        <v>30881.4797</v>
      </c>
      <c r="J12" s="70">
        <v>17.961251683499501</v>
      </c>
      <c r="K12" s="69">
        <v>-9161.5102000000006</v>
      </c>
      <c r="L12" s="70">
        <v>-2.9311419885337902</v>
      </c>
      <c r="M12" s="70">
        <v>-4.3707848406914396</v>
      </c>
      <c r="N12" s="69">
        <v>11739897.9608</v>
      </c>
      <c r="O12" s="69">
        <v>85365501.374599993</v>
      </c>
      <c r="P12" s="69">
        <v>1736</v>
      </c>
      <c r="Q12" s="69">
        <v>2086</v>
      </c>
      <c r="R12" s="70">
        <v>-16.778523489932901</v>
      </c>
      <c r="S12" s="69">
        <v>99.040262384792598</v>
      </c>
      <c r="T12" s="69">
        <v>102.45613518696101</v>
      </c>
      <c r="U12" s="71">
        <v>-3.4489739020446799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334874.51329999999</v>
      </c>
      <c r="E13" s="69">
        <v>453394.20299999998</v>
      </c>
      <c r="F13" s="70">
        <v>73.859460726276595</v>
      </c>
      <c r="G13" s="69">
        <v>573487.85199999996</v>
      </c>
      <c r="H13" s="70">
        <v>-41.607392008017598</v>
      </c>
      <c r="I13" s="69">
        <v>80698.317599999995</v>
      </c>
      <c r="J13" s="70">
        <v>24.098076860123999</v>
      </c>
      <c r="K13" s="69">
        <v>91232.991599999994</v>
      </c>
      <c r="L13" s="70">
        <v>15.9084436194823</v>
      </c>
      <c r="M13" s="70">
        <v>-0.115470005041466</v>
      </c>
      <c r="N13" s="69">
        <v>12744313.585000001</v>
      </c>
      <c r="O13" s="69">
        <v>121421386.5623</v>
      </c>
      <c r="P13" s="69">
        <v>10013</v>
      </c>
      <c r="Q13" s="69">
        <v>11998</v>
      </c>
      <c r="R13" s="70">
        <v>-16.544424070678399</v>
      </c>
      <c r="S13" s="69">
        <v>33.443974163587299</v>
      </c>
      <c r="T13" s="69">
        <v>32.976972645440902</v>
      </c>
      <c r="U13" s="71">
        <v>1.39636968938602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196730.62590000001</v>
      </c>
      <c r="E14" s="69">
        <v>156438.38889999999</v>
      </c>
      <c r="F14" s="70">
        <v>125.75597798169299</v>
      </c>
      <c r="G14" s="69">
        <v>285952.40289999999</v>
      </c>
      <c r="H14" s="70">
        <v>-31.201618204691801</v>
      </c>
      <c r="I14" s="69">
        <v>39261.926500000001</v>
      </c>
      <c r="J14" s="70">
        <v>19.957201030792799</v>
      </c>
      <c r="K14" s="69">
        <v>55583.510300000002</v>
      </c>
      <c r="L14" s="70">
        <v>19.438028754539999</v>
      </c>
      <c r="M14" s="70">
        <v>-0.293640752660416</v>
      </c>
      <c r="N14" s="69">
        <v>5939575.9609000003</v>
      </c>
      <c r="O14" s="69">
        <v>58682521.758199997</v>
      </c>
      <c r="P14" s="69">
        <v>2810</v>
      </c>
      <c r="Q14" s="69">
        <v>3171</v>
      </c>
      <c r="R14" s="70">
        <v>-11.3844213181961</v>
      </c>
      <c r="S14" s="69">
        <v>70.010898896797201</v>
      </c>
      <c r="T14" s="69">
        <v>74.545087669504895</v>
      </c>
      <c r="U14" s="71">
        <v>-6.4764041658593099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108810.07709999999</v>
      </c>
      <c r="E15" s="69">
        <v>96175.504799999995</v>
      </c>
      <c r="F15" s="70">
        <v>113.13699608468301</v>
      </c>
      <c r="G15" s="69">
        <v>183893.68830000001</v>
      </c>
      <c r="H15" s="70">
        <v>-40.829901175025803</v>
      </c>
      <c r="I15" s="69">
        <v>20082.4928</v>
      </c>
      <c r="J15" s="70">
        <v>18.456464084244299</v>
      </c>
      <c r="K15" s="69">
        <v>36554.931799999998</v>
      </c>
      <c r="L15" s="70">
        <v>19.878296062214599</v>
      </c>
      <c r="M15" s="70">
        <v>-0.45062152188176202</v>
      </c>
      <c r="N15" s="69">
        <v>5325065.2715999996</v>
      </c>
      <c r="O15" s="69">
        <v>46193205.940099999</v>
      </c>
      <c r="P15" s="69">
        <v>4133</v>
      </c>
      <c r="Q15" s="69">
        <v>4838</v>
      </c>
      <c r="R15" s="70">
        <v>-14.572137246796199</v>
      </c>
      <c r="S15" s="69">
        <v>26.327141809823399</v>
      </c>
      <c r="T15" s="69">
        <v>26.638197643654401</v>
      </c>
      <c r="U15" s="71">
        <v>-1.1815024816517199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641722.44499999995</v>
      </c>
      <c r="E16" s="69">
        <v>581974.59880000004</v>
      </c>
      <c r="F16" s="70">
        <v>110.266401029048</v>
      </c>
      <c r="G16" s="69">
        <v>889590.76809999999</v>
      </c>
      <c r="H16" s="70">
        <v>-27.863185184509099</v>
      </c>
      <c r="I16" s="69">
        <v>27603.8109</v>
      </c>
      <c r="J16" s="70">
        <v>4.3015186885040304</v>
      </c>
      <c r="K16" s="69">
        <v>35876.696499999998</v>
      </c>
      <c r="L16" s="70">
        <v>4.0329438868420304</v>
      </c>
      <c r="M16" s="70">
        <v>-0.23059217840750701</v>
      </c>
      <c r="N16" s="69">
        <v>20618403.544199999</v>
      </c>
      <c r="O16" s="69">
        <v>331317590.26109999</v>
      </c>
      <c r="P16" s="69">
        <v>28125</v>
      </c>
      <c r="Q16" s="69">
        <v>51063</v>
      </c>
      <c r="R16" s="70">
        <v>-44.920979965924403</v>
      </c>
      <c r="S16" s="69">
        <v>22.816798044444401</v>
      </c>
      <c r="T16" s="69">
        <v>18.9386791982453</v>
      </c>
      <c r="U16" s="71">
        <v>16.996770706586499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449001.25939999998</v>
      </c>
      <c r="E17" s="69">
        <v>618599.18550000002</v>
      </c>
      <c r="F17" s="70">
        <v>72.583551663923103</v>
      </c>
      <c r="G17" s="69">
        <v>987813.74129999999</v>
      </c>
      <c r="H17" s="70">
        <v>-54.545959361822902</v>
      </c>
      <c r="I17" s="69">
        <v>50267.503400000001</v>
      </c>
      <c r="J17" s="70">
        <v>11.1954036536941</v>
      </c>
      <c r="K17" s="69">
        <v>60909.963300000003</v>
      </c>
      <c r="L17" s="70">
        <v>6.1661384888045996</v>
      </c>
      <c r="M17" s="70">
        <v>-0.17472445103246401</v>
      </c>
      <c r="N17" s="69">
        <v>13589004.319599999</v>
      </c>
      <c r="O17" s="69">
        <v>312619304.44529998</v>
      </c>
      <c r="P17" s="69">
        <v>9848</v>
      </c>
      <c r="Q17" s="69">
        <v>12012</v>
      </c>
      <c r="R17" s="70">
        <v>-18.015318015318002</v>
      </c>
      <c r="S17" s="69">
        <v>45.593141693744897</v>
      </c>
      <c r="T17" s="69">
        <v>41.002996137196099</v>
      </c>
      <c r="U17" s="71">
        <v>10.067622861748299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1187878.3470999999</v>
      </c>
      <c r="E18" s="69">
        <v>1328967.1961999999</v>
      </c>
      <c r="F18" s="70">
        <v>89.383571731234298</v>
      </c>
      <c r="G18" s="69">
        <v>5647704.0087000001</v>
      </c>
      <c r="H18" s="70">
        <v>-78.967057316209704</v>
      </c>
      <c r="I18" s="69">
        <v>181973.5024</v>
      </c>
      <c r="J18" s="70">
        <v>15.319203590523999</v>
      </c>
      <c r="K18" s="69">
        <v>-841858.72149999999</v>
      </c>
      <c r="L18" s="70">
        <v>-14.9062118022325</v>
      </c>
      <c r="M18" s="70">
        <v>-1.2161568179465601</v>
      </c>
      <c r="N18" s="69">
        <v>46980811.141099997</v>
      </c>
      <c r="O18" s="69">
        <v>730888826.51769996</v>
      </c>
      <c r="P18" s="69">
        <v>62129</v>
      </c>
      <c r="Q18" s="69">
        <v>101833</v>
      </c>
      <c r="R18" s="70">
        <v>-38.989325660640503</v>
      </c>
      <c r="S18" s="69">
        <v>19.119547185694302</v>
      </c>
      <c r="T18" s="69">
        <v>19.266500843538001</v>
      </c>
      <c r="U18" s="71">
        <v>-0.76860427925628605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562501.73560000001</v>
      </c>
      <c r="E19" s="69">
        <v>664935.17500000005</v>
      </c>
      <c r="F19" s="70">
        <v>84.594973577687497</v>
      </c>
      <c r="G19" s="69">
        <v>893726.40639999998</v>
      </c>
      <c r="H19" s="70">
        <v>-37.061081381068199</v>
      </c>
      <c r="I19" s="69">
        <v>29396.427</v>
      </c>
      <c r="J19" s="70">
        <v>5.2260153417382602</v>
      </c>
      <c r="K19" s="69">
        <v>66879.781000000003</v>
      </c>
      <c r="L19" s="70">
        <v>7.4832499656574996</v>
      </c>
      <c r="M19" s="70">
        <v>-0.56045868332015003</v>
      </c>
      <c r="N19" s="69">
        <v>19245740.777100001</v>
      </c>
      <c r="O19" s="69">
        <v>241636103.0862</v>
      </c>
      <c r="P19" s="69">
        <v>13073</v>
      </c>
      <c r="Q19" s="69">
        <v>20412</v>
      </c>
      <c r="R19" s="70">
        <v>-35.9543405839702</v>
      </c>
      <c r="S19" s="69">
        <v>43.027746928784502</v>
      </c>
      <c r="T19" s="69">
        <v>36.082293934940203</v>
      </c>
      <c r="U19" s="71">
        <v>16.141800325589301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840183.81229999999</v>
      </c>
      <c r="E20" s="69">
        <v>940615.03700000001</v>
      </c>
      <c r="F20" s="70">
        <v>89.322813186113294</v>
      </c>
      <c r="G20" s="69">
        <v>1626294.0460999999</v>
      </c>
      <c r="H20" s="70">
        <v>-48.3375214762154</v>
      </c>
      <c r="I20" s="69">
        <v>64121.443299999999</v>
      </c>
      <c r="J20" s="70">
        <v>7.6318351248005802</v>
      </c>
      <c r="K20" s="69">
        <v>-50853.328500000003</v>
      </c>
      <c r="L20" s="70">
        <v>-3.1269455005354598</v>
      </c>
      <c r="M20" s="70">
        <v>-2.2609094663292302</v>
      </c>
      <c r="N20" s="69">
        <v>38669877.079300001</v>
      </c>
      <c r="O20" s="69">
        <v>378259793.9321</v>
      </c>
      <c r="P20" s="69">
        <v>38631</v>
      </c>
      <c r="Q20" s="69">
        <v>47938</v>
      </c>
      <c r="R20" s="70">
        <v>-19.414660603279199</v>
      </c>
      <c r="S20" s="69">
        <v>21.748953231860401</v>
      </c>
      <c r="T20" s="69">
        <v>21.723901618757601</v>
      </c>
      <c r="U20" s="71">
        <v>0.11518537391566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318784.62890000001</v>
      </c>
      <c r="E21" s="69">
        <v>344020.22970000003</v>
      </c>
      <c r="F21" s="70">
        <v>92.664500915540202</v>
      </c>
      <c r="G21" s="69">
        <v>478622.5857</v>
      </c>
      <c r="H21" s="70">
        <v>-33.3954062293638</v>
      </c>
      <c r="I21" s="69">
        <v>28117.629099999998</v>
      </c>
      <c r="J21" s="70">
        <v>8.8202587424063807</v>
      </c>
      <c r="K21" s="69">
        <v>51968.530100000004</v>
      </c>
      <c r="L21" s="70">
        <v>10.8579351774623</v>
      </c>
      <c r="M21" s="70">
        <v>-0.458948924553092</v>
      </c>
      <c r="N21" s="69">
        <v>10971311.7545</v>
      </c>
      <c r="O21" s="69">
        <v>142913421.23820001</v>
      </c>
      <c r="P21" s="69">
        <v>31167</v>
      </c>
      <c r="Q21" s="69">
        <v>40047</v>
      </c>
      <c r="R21" s="70">
        <v>-22.173945613903701</v>
      </c>
      <c r="S21" s="69">
        <v>10.228274421663899</v>
      </c>
      <c r="T21" s="69">
        <v>10.378057522411201</v>
      </c>
      <c r="U21" s="71">
        <v>-1.4644024453428801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876470.7977</v>
      </c>
      <c r="E22" s="69">
        <v>816210.58389999997</v>
      </c>
      <c r="F22" s="70">
        <v>107.382924822178</v>
      </c>
      <c r="G22" s="69">
        <v>1328930.0183999999</v>
      </c>
      <c r="H22" s="70">
        <v>-34.046880906847903</v>
      </c>
      <c r="I22" s="69">
        <v>40183.345600000001</v>
      </c>
      <c r="J22" s="70">
        <v>4.5846759190890998</v>
      </c>
      <c r="K22" s="69">
        <v>172348.7059</v>
      </c>
      <c r="L22" s="70">
        <v>12.9689828293219</v>
      </c>
      <c r="M22" s="70">
        <v>-0.76684857951115004</v>
      </c>
      <c r="N22" s="69">
        <v>27346471.850099999</v>
      </c>
      <c r="O22" s="69">
        <v>435837634.87199998</v>
      </c>
      <c r="P22" s="69">
        <v>50584</v>
      </c>
      <c r="Q22" s="69">
        <v>77895</v>
      </c>
      <c r="R22" s="70">
        <v>-35.061300468579503</v>
      </c>
      <c r="S22" s="69">
        <v>17.327036171516699</v>
      </c>
      <c r="T22" s="69">
        <v>16.8030385878426</v>
      </c>
      <c r="U22" s="71">
        <v>3.0241616540020799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2008993.8245000001</v>
      </c>
      <c r="E23" s="69">
        <v>2919743.7389000002</v>
      </c>
      <c r="F23" s="70">
        <v>68.807196937662695</v>
      </c>
      <c r="G23" s="69">
        <v>3099952.0444</v>
      </c>
      <c r="H23" s="70">
        <v>-35.192745057807997</v>
      </c>
      <c r="I23" s="69">
        <v>211353.4001</v>
      </c>
      <c r="J23" s="70">
        <v>10.520360865350201</v>
      </c>
      <c r="K23" s="69">
        <v>230949.40160000001</v>
      </c>
      <c r="L23" s="70">
        <v>7.4500959463939296</v>
      </c>
      <c r="M23" s="70">
        <v>-8.4849760875068E-2</v>
      </c>
      <c r="N23" s="69">
        <v>76051066.483099997</v>
      </c>
      <c r="O23" s="69">
        <v>954991993.97930002</v>
      </c>
      <c r="P23" s="69">
        <v>69803</v>
      </c>
      <c r="Q23" s="69">
        <v>99516</v>
      </c>
      <c r="R23" s="70">
        <v>-29.8575103500945</v>
      </c>
      <c r="S23" s="69">
        <v>28.7809094809679</v>
      </c>
      <c r="T23" s="69">
        <v>28.647733818682401</v>
      </c>
      <c r="U23" s="71">
        <v>0.46272221652171203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220492.6292</v>
      </c>
      <c r="E24" s="69">
        <v>272415.06430000003</v>
      </c>
      <c r="F24" s="70">
        <v>80.939954538336394</v>
      </c>
      <c r="G24" s="69">
        <v>348444.4031</v>
      </c>
      <c r="H24" s="70">
        <v>-36.720857836043102</v>
      </c>
      <c r="I24" s="69">
        <v>39589.235399999998</v>
      </c>
      <c r="J24" s="70">
        <v>17.9549019591445</v>
      </c>
      <c r="K24" s="69">
        <v>55816.029699999999</v>
      </c>
      <c r="L24" s="70">
        <v>16.018632873256799</v>
      </c>
      <c r="M24" s="70">
        <v>-0.29071925013684702</v>
      </c>
      <c r="N24" s="69">
        <v>7050904.1688999999</v>
      </c>
      <c r="O24" s="69">
        <v>100081006.3856</v>
      </c>
      <c r="P24" s="69">
        <v>24382</v>
      </c>
      <c r="Q24" s="69">
        <v>31487</v>
      </c>
      <c r="R24" s="70">
        <v>-22.564868040778698</v>
      </c>
      <c r="S24" s="69">
        <v>9.04325441719301</v>
      </c>
      <c r="T24" s="69">
        <v>9.5455783624988104</v>
      </c>
      <c r="U24" s="71">
        <v>-5.5546811151390401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273531.9964</v>
      </c>
      <c r="E25" s="69">
        <v>320927.7156</v>
      </c>
      <c r="F25" s="70">
        <v>85.231652831420305</v>
      </c>
      <c r="G25" s="69">
        <v>369598.76260000002</v>
      </c>
      <c r="H25" s="70">
        <v>-25.992177442425199</v>
      </c>
      <c r="I25" s="69">
        <v>19058.849999999999</v>
      </c>
      <c r="J25" s="70">
        <v>6.9676857738168403</v>
      </c>
      <c r="K25" s="69">
        <v>30831.512299999999</v>
      </c>
      <c r="L25" s="70">
        <v>8.3418873166974201</v>
      </c>
      <c r="M25" s="70">
        <v>-0.38183862619025699</v>
      </c>
      <c r="N25" s="69">
        <v>8727669.1812999994</v>
      </c>
      <c r="O25" s="69">
        <v>100704000.52590001</v>
      </c>
      <c r="P25" s="69">
        <v>18349</v>
      </c>
      <c r="Q25" s="69">
        <v>25007</v>
      </c>
      <c r="R25" s="70">
        <v>-26.6245451273643</v>
      </c>
      <c r="S25" s="69">
        <v>14.9071882064418</v>
      </c>
      <c r="T25" s="69">
        <v>14.857925980725399</v>
      </c>
      <c r="U25" s="71">
        <v>0.33045954095544999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501108.5134</v>
      </c>
      <c r="E26" s="69">
        <v>539093.92480000004</v>
      </c>
      <c r="F26" s="70">
        <v>92.953841686475599</v>
      </c>
      <c r="G26" s="69">
        <v>698123.20189999999</v>
      </c>
      <c r="H26" s="70">
        <v>-28.220618934280999</v>
      </c>
      <c r="I26" s="69">
        <v>115157.7556</v>
      </c>
      <c r="J26" s="70">
        <v>22.9806025083588</v>
      </c>
      <c r="K26" s="69">
        <v>126966.99490000001</v>
      </c>
      <c r="L26" s="70">
        <v>18.1869037663336</v>
      </c>
      <c r="M26" s="70">
        <v>-9.3010307988315999E-2</v>
      </c>
      <c r="N26" s="69">
        <v>14682679.6524</v>
      </c>
      <c r="O26" s="69">
        <v>205027586.20109999</v>
      </c>
      <c r="P26" s="69">
        <v>43087</v>
      </c>
      <c r="Q26" s="69">
        <v>52202</v>
      </c>
      <c r="R26" s="70">
        <v>-17.461016819278999</v>
      </c>
      <c r="S26" s="69">
        <v>11.630155578248701</v>
      </c>
      <c r="T26" s="69">
        <v>11.7242322229033</v>
      </c>
      <c r="U26" s="71">
        <v>-0.80890271864139696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223008.38990000001</v>
      </c>
      <c r="E27" s="69">
        <v>277504.39760000003</v>
      </c>
      <c r="F27" s="70">
        <v>80.362110232735304</v>
      </c>
      <c r="G27" s="69">
        <v>336379.55170000001</v>
      </c>
      <c r="H27" s="70">
        <v>-33.703345291663297</v>
      </c>
      <c r="I27" s="69">
        <v>60746.687899999997</v>
      </c>
      <c r="J27" s="70">
        <v>27.239642386207802</v>
      </c>
      <c r="K27" s="69">
        <v>99863.841700000004</v>
      </c>
      <c r="L27" s="70">
        <v>29.687845529048001</v>
      </c>
      <c r="M27" s="70">
        <v>-0.39170487670113302</v>
      </c>
      <c r="N27" s="69">
        <v>7026430.7270999998</v>
      </c>
      <c r="O27" s="69">
        <v>92144010.945299998</v>
      </c>
      <c r="P27" s="69">
        <v>30253</v>
      </c>
      <c r="Q27" s="69">
        <v>41268</v>
      </c>
      <c r="R27" s="70">
        <v>-26.691383154017601</v>
      </c>
      <c r="S27" s="69">
        <v>7.3714471259048704</v>
      </c>
      <c r="T27" s="69">
        <v>7.3004610303382798</v>
      </c>
      <c r="U27" s="71">
        <v>0.96298724462298502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956742.89870000002</v>
      </c>
      <c r="E28" s="69">
        <v>1212692.8517</v>
      </c>
      <c r="F28" s="70">
        <v>78.894082484183897</v>
      </c>
      <c r="G28" s="69">
        <v>1238980.9966</v>
      </c>
      <c r="H28" s="70">
        <v>-22.779856888403899</v>
      </c>
      <c r="I28" s="69">
        <v>42769.971799999999</v>
      </c>
      <c r="J28" s="70">
        <v>4.4703725377125698</v>
      </c>
      <c r="K28" s="69">
        <v>57390.365400000002</v>
      </c>
      <c r="L28" s="70">
        <v>4.6320617957410199</v>
      </c>
      <c r="M28" s="70">
        <v>-0.25475345030648699</v>
      </c>
      <c r="N28" s="69">
        <v>33125361.441399999</v>
      </c>
      <c r="O28" s="69">
        <v>327007244.25050002</v>
      </c>
      <c r="P28" s="69">
        <v>46699</v>
      </c>
      <c r="Q28" s="69">
        <v>54548</v>
      </c>
      <c r="R28" s="70">
        <v>-14.3891618391142</v>
      </c>
      <c r="S28" s="69">
        <v>20.4874386753464</v>
      </c>
      <c r="T28" s="69">
        <v>22.228981735352399</v>
      </c>
      <c r="U28" s="71">
        <v>-8.5005406854575707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587875.68350000004</v>
      </c>
      <c r="E29" s="69">
        <v>580877.59400000004</v>
      </c>
      <c r="F29" s="70">
        <v>101.20474426493401</v>
      </c>
      <c r="G29" s="69">
        <v>633358.82279999997</v>
      </c>
      <c r="H29" s="70">
        <v>-7.1812592897853396</v>
      </c>
      <c r="I29" s="69">
        <v>77689.741899999994</v>
      </c>
      <c r="J29" s="70">
        <v>13.215335160226999</v>
      </c>
      <c r="K29" s="69">
        <v>111109.13250000001</v>
      </c>
      <c r="L29" s="70">
        <v>17.542841198422199</v>
      </c>
      <c r="M29" s="70">
        <v>-0.30077987153756203</v>
      </c>
      <c r="N29" s="69">
        <v>17555777.430300001</v>
      </c>
      <c r="O29" s="69">
        <v>222973861.32179999</v>
      </c>
      <c r="P29" s="69">
        <v>100654</v>
      </c>
      <c r="Q29" s="69">
        <v>112024</v>
      </c>
      <c r="R29" s="70">
        <v>-10.149610797686201</v>
      </c>
      <c r="S29" s="69">
        <v>5.8405595753770303</v>
      </c>
      <c r="T29" s="69">
        <v>5.9949699555452396</v>
      </c>
      <c r="U29" s="71">
        <v>-2.6437600400341599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683704.30680000002</v>
      </c>
      <c r="E30" s="69">
        <v>909753.5673</v>
      </c>
      <c r="F30" s="70">
        <v>75.152693144048101</v>
      </c>
      <c r="G30" s="69">
        <v>944015.33360000001</v>
      </c>
      <c r="H30" s="70">
        <v>-27.5748727308596</v>
      </c>
      <c r="I30" s="69">
        <v>72428.014999999999</v>
      </c>
      <c r="J30" s="70">
        <v>10.5934706392287</v>
      </c>
      <c r="K30" s="69">
        <v>151748.9081</v>
      </c>
      <c r="L30" s="70">
        <v>16.074835089945601</v>
      </c>
      <c r="M30" s="70">
        <v>-0.52271145864014301</v>
      </c>
      <c r="N30" s="69">
        <v>22699292.137800001</v>
      </c>
      <c r="O30" s="69">
        <v>394633509.77670002</v>
      </c>
      <c r="P30" s="69">
        <v>55859</v>
      </c>
      <c r="Q30" s="69">
        <v>70713</v>
      </c>
      <c r="R30" s="70">
        <v>-21.006038493629202</v>
      </c>
      <c r="S30" s="69">
        <v>12.2398236058648</v>
      </c>
      <c r="T30" s="69">
        <v>13.1867580275197</v>
      </c>
      <c r="U30" s="71">
        <v>-7.73650382674795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586787.40930000006</v>
      </c>
      <c r="E31" s="69">
        <v>820054.23270000005</v>
      </c>
      <c r="F31" s="70">
        <v>71.554707713418296</v>
      </c>
      <c r="G31" s="69">
        <v>945639.75970000005</v>
      </c>
      <c r="H31" s="70">
        <v>-37.948103040194098</v>
      </c>
      <c r="I31" s="69">
        <v>25136.100299999998</v>
      </c>
      <c r="J31" s="70">
        <v>4.2836809211679903</v>
      </c>
      <c r="K31" s="69">
        <v>43063.890500000001</v>
      </c>
      <c r="L31" s="70">
        <v>4.5539424562332096</v>
      </c>
      <c r="M31" s="70">
        <v>-0.41630679420383498</v>
      </c>
      <c r="N31" s="69">
        <v>40716582.504799999</v>
      </c>
      <c r="O31" s="69">
        <v>357345899.71289998</v>
      </c>
      <c r="P31" s="69">
        <v>24826</v>
      </c>
      <c r="Q31" s="69">
        <v>29570</v>
      </c>
      <c r="R31" s="70">
        <v>-16.0432871153196</v>
      </c>
      <c r="S31" s="69">
        <v>23.636002952549799</v>
      </c>
      <c r="T31" s="69">
        <v>25.162793057152498</v>
      </c>
      <c r="U31" s="71">
        <v>-6.4595951678795496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106921.90429999999</v>
      </c>
      <c r="E32" s="69">
        <v>140171.8609</v>
      </c>
      <c r="F32" s="70">
        <v>76.279150189979404</v>
      </c>
      <c r="G32" s="69">
        <v>171351.65779999999</v>
      </c>
      <c r="H32" s="70">
        <v>-37.600892998188399</v>
      </c>
      <c r="I32" s="69">
        <v>30750.5484</v>
      </c>
      <c r="J32" s="70">
        <v>28.7598211061791</v>
      </c>
      <c r="K32" s="69">
        <v>42705.463100000001</v>
      </c>
      <c r="L32" s="70">
        <v>24.922702031774602</v>
      </c>
      <c r="M32" s="70">
        <v>-0.27993876736580797</v>
      </c>
      <c r="N32" s="69">
        <v>3059650.1099</v>
      </c>
      <c r="O32" s="69">
        <v>48326848.368199997</v>
      </c>
      <c r="P32" s="69">
        <v>24630</v>
      </c>
      <c r="Q32" s="69">
        <v>29732</v>
      </c>
      <c r="R32" s="70">
        <v>-17.159962330149298</v>
      </c>
      <c r="S32" s="69">
        <v>4.3411248193260299</v>
      </c>
      <c r="T32" s="69">
        <v>4.73432489573523</v>
      </c>
      <c r="U32" s="71">
        <v>-9.0575621013877097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47.606900000000003</v>
      </c>
      <c r="H33" s="72"/>
      <c r="I33" s="72"/>
      <c r="J33" s="72"/>
      <c r="K33" s="69">
        <v>9.6411999999999995</v>
      </c>
      <c r="L33" s="70">
        <v>20.2516862051509</v>
      </c>
      <c r="M33" s="72"/>
      <c r="N33" s="69">
        <v>12.3628</v>
      </c>
      <c r="O33" s="69">
        <v>5006.7956999999997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179251.7537</v>
      </c>
      <c r="E35" s="69">
        <v>183493.62580000001</v>
      </c>
      <c r="F35" s="70">
        <v>97.688272777048198</v>
      </c>
      <c r="G35" s="69">
        <v>279116.98100000003</v>
      </c>
      <c r="H35" s="70">
        <v>-35.7789866249664</v>
      </c>
      <c r="I35" s="69">
        <v>14918.213599999999</v>
      </c>
      <c r="J35" s="70">
        <v>8.3224924119668504</v>
      </c>
      <c r="K35" s="69">
        <v>31277.746500000001</v>
      </c>
      <c r="L35" s="70">
        <v>11.2059633161481</v>
      </c>
      <c r="M35" s="70">
        <v>-0.523040651282214</v>
      </c>
      <c r="N35" s="69">
        <v>6131070.1558999997</v>
      </c>
      <c r="O35" s="69">
        <v>59030141.421999998</v>
      </c>
      <c r="P35" s="69">
        <v>11959</v>
      </c>
      <c r="Q35" s="69">
        <v>14475</v>
      </c>
      <c r="R35" s="70">
        <v>-17.3816925734024</v>
      </c>
      <c r="S35" s="69">
        <v>14.9888580734175</v>
      </c>
      <c r="T35" s="69">
        <v>15.589069160621801</v>
      </c>
      <c r="U35" s="71">
        <v>-4.00438168314313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619246.68039999995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114126.0122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152665.67689999999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154453.84580000001</v>
      </c>
      <c r="E39" s="69">
        <v>273767.478</v>
      </c>
      <c r="F39" s="70">
        <v>56.417894093322502</v>
      </c>
      <c r="G39" s="69">
        <v>372418.80239999999</v>
      </c>
      <c r="H39" s="70">
        <v>-58.5268399971634</v>
      </c>
      <c r="I39" s="69">
        <v>7673.4840000000004</v>
      </c>
      <c r="J39" s="70">
        <v>4.9681404566230603</v>
      </c>
      <c r="K39" s="69">
        <v>2927.3382999999999</v>
      </c>
      <c r="L39" s="70">
        <v>0.78603397066291603</v>
      </c>
      <c r="M39" s="70">
        <v>1.6213178025921999</v>
      </c>
      <c r="N39" s="69">
        <v>5798742.6605000002</v>
      </c>
      <c r="O39" s="69">
        <v>93019242.4208</v>
      </c>
      <c r="P39" s="69">
        <v>265</v>
      </c>
      <c r="Q39" s="69">
        <v>442</v>
      </c>
      <c r="R39" s="70">
        <v>-40.045248868778302</v>
      </c>
      <c r="S39" s="69">
        <v>582.84470113207601</v>
      </c>
      <c r="T39" s="69">
        <v>683.09355294117597</v>
      </c>
      <c r="U39" s="71">
        <v>-17.199925059691701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349962.77889999998</v>
      </c>
      <c r="E40" s="69">
        <v>500132.98790000001</v>
      </c>
      <c r="F40" s="70">
        <v>69.973944404158004</v>
      </c>
      <c r="G40" s="69">
        <v>579626.9621</v>
      </c>
      <c r="H40" s="70">
        <v>-39.622757086371898</v>
      </c>
      <c r="I40" s="69">
        <v>27611.329699999998</v>
      </c>
      <c r="J40" s="70">
        <v>7.8897903905060103</v>
      </c>
      <c r="K40" s="69">
        <v>42441.985399999998</v>
      </c>
      <c r="L40" s="70">
        <v>7.3222931601097097</v>
      </c>
      <c r="M40" s="70">
        <v>-0.34943359883442199</v>
      </c>
      <c r="N40" s="69">
        <v>12849723.500299999</v>
      </c>
      <c r="O40" s="69">
        <v>175526961.59670001</v>
      </c>
      <c r="P40" s="69">
        <v>1943</v>
      </c>
      <c r="Q40" s="69">
        <v>2529</v>
      </c>
      <c r="R40" s="70">
        <v>-23.1712139185449</v>
      </c>
      <c r="S40" s="69">
        <v>180.114657179619</v>
      </c>
      <c r="T40" s="69">
        <v>197.952207512851</v>
      </c>
      <c r="U40" s="71">
        <v>-9.9034418478465405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205044.57740000001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78931.765100000004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6969.5700999999999</v>
      </c>
      <c r="E44" s="75"/>
      <c r="F44" s="75"/>
      <c r="G44" s="74">
        <v>24237.838100000001</v>
      </c>
      <c r="H44" s="76">
        <v>-71.245083529128806</v>
      </c>
      <c r="I44" s="74">
        <v>520.01260000000002</v>
      </c>
      <c r="J44" s="76">
        <v>7.4611861641222301</v>
      </c>
      <c r="K44" s="74">
        <v>2025.8042</v>
      </c>
      <c r="L44" s="76">
        <v>8.3580234823005899</v>
      </c>
      <c r="M44" s="76">
        <v>-0.74330559685876896</v>
      </c>
      <c r="N44" s="74">
        <v>503427.08319999999</v>
      </c>
      <c r="O44" s="74">
        <v>10774743.4345</v>
      </c>
      <c r="P44" s="74">
        <v>22</v>
      </c>
      <c r="Q44" s="74">
        <v>38</v>
      </c>
      <c r="R44" s="76">
        <v>-42.105263157894697</v>
      </c>
      <c r="S44" s="74">
        <v>316.79864090909098</v>
      </c>
      <c r="T44" s="74">
        <v>678.292736842105</v>
      </c>
      <c r="U44" s="77">
        <v>-114.108474359506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53608</v>
      </c>
      <c r="D2" s="32">
        <v>531336.92218632495</v>
      </c>
      <c r="E2" s="32">
        <v>393834.039817949</v>
      </c>
      <c r="F2" s="32">
        <v>137502.88236837601</v>
      </c>
      <c r="G2" s="32">
        <v>393834.039817949</v>
      </c>
      <c r="H2" s="32">
        <v>0.25878661283801702</v>
      </c>
    </row>
    <row r="3" spans="1:8" ht="14.25" x14ac:dyDescent="0.2">
      <c r="A3" s="32">
        <v>2</v>
      </c>
      <c r="B3" s="33">
        <v>13</v>
      </c>
      <c r="C3" s="32">
        <v>10414</v>
      </c>
      <c r="D3" s="32">
        <v>69796.84013235</v>
      </c>
      <c r="E3" s="32">
        <v>54286.942326200697</v>
      </c>
      <c r="F3" s="32">
        <v>15509.8978061493</v>
      </c>
      <c r="G3" s="32">
        <v>54286.942326200697</v>
      </c>
      <c r="H3" s="32">
        <v>0.22221489936706501</v>
      </c>
    </row>
    <row r="4" spans="1:8" ht="14.25" x14ac:dyDescent="0.2">
      <c r="A4" s="32">
        <v>3</v>
      </c>
      <c r="B4" s="33">
        <v>14</v>
      </c>
      <c r="C4" s="32">
        <v>89497</v>
      </c>
      <c r="D4" s="32">
        <v>85218.127186324797</v>
      </c>
      <c r="E4" s="32">
        <v>61608.412721367502</v>
      </c>
      <c r="F4" s="32">
        <v>23609.714464957298</v>
      </c>
      <c r="G4" s="32">
        <v>61608.412721367502</v>
      </c>
      <c r="H4" s="32">
        <v>0.277050379355743</v>
      </c>
    </row>
    <row r="5" spans="1:8" ht="14.25" x14ac:dyDescent="0.2">
      <c r="A5" s="32">
        <v>4</v>
      </c>
      <c r="B5" s="33">
        <v>15</v>
      </c>
      <c r="C5" s="32">
        <v>3816</v>
      </c>
      <c r="D5" s="32">
        <v>60452.160375213702</v>
      </c>
      <c r="E5" s="32">
        <v>49544.197140170902</v>
      </c>
      <c r="F5" s="32">
        <v>10907.9632350427</v>
      </c>
      <c r="G5" s="32">
        <v>49544.197140170902</v>
      </c>
      <c r="H5" s="32">
        <v>0.18043959334685999</v>
      </c>
    </row>
    <row r="6" spans="1:8" ht="14.25" x14ac:dyDescent="0.2">
      <c r="A6" s="32">
        <v>5</v>
      </c>
      <c r="B6" s="33">
        <v>16</v>
      </c>
      <c r="C6" s="32">
        <v>2673</v>
      </c>
      <c r="D6" s="32">
        <v>171933.92053931599</v>
      </c>
      <c r="E6" s="32">
        <v>141052.41684700901</v>
      </c>
      <c r="F6" s="32">
        <v>30881.503692307699</v>
      </c>
      <c r="G6" s="32">
        <v>141052.41684700901</v>
      </c>
      <c r="H6" s="32">
        <v>0.17961263022119001</v>
      </c>
    </row>
    <row r="7" spans="1:8" ht="14.25" x14ac:dyDescent="0.2">
      <c r="A7" s="32">
        <v>6</v>
      </c>
      <c r="B7" s="33">
        <v>17</v>
      </c>
      <c r="C7" s="32">
        <v>17001</v>
      </c>
      <c r="D7" s="32">
        <v>334874.67418546998</v>
      </c>
      <c r="E7" s="32">
        <v>254176.195532479</v>
      </c>
      <c r="F7" s="32">
        <v>80698.4786529915</v>
      </c>
      <c r="G7" s="32">
        <v>254176.195532479</v>
      </c>
      <c r="H7" s="32">
        <v>0.240981133760795</v>
      </c>
    </row>
    <row r="8" spans="1:8" ht="14.25" x14ac:dyDescent="0.2">
      <c r="A8" s="32">
        <v>7</v>
      </c>
      <c r="B8" s="33">
        <v>18</v>
      </c>
      <c r="C8" s="32">
        <v>106980</v>
      </c>
      <c r="D8" s="32">
        <v>196730.61995726501</v>
      </c>
      <c r="E8" s="32">
        <v>157468.69721538501</v>
      </c>
      <c r="F8" s="32">
        <v>39261.922741880298</v>
      </c>
      <c r="G8" s="32">
        <v>157468.69721538501</v>
      </c>
      <c r="H8" s="32">
        <v>0.19957199723362401</v>
      </c>
    </row>
    <row r="9" spans="1:8" ht="14.25" x14ac:dyDescent="0.2">
      <c r="A9" s="32">
        <v>8</v>
      </c>
      <c r="B9" s="33">
        <v>19</v>
      </c>
      <c r="C9" s="32">
        <v>13825</v>
      </c>
      <c r="D9" s="32">
        <v>108810.167834188</v>
      </c>
      <c r="E9" s="32">
        <v>88727.584657265004</v>
      </c>
      <c r="F9" s="32">
        <v>20082.583176923101</v>
      </c>
      <c r="G9" s="32">
        <v>88727.584657265004</v>
      </c>
      <c r="H9" s="32">
        <v>0.18456531753104399</v>
      </c>
    </row>
    <row r="10" spans="1:8" ht="14.25" x14ac:dyDescent="0.2">
      <c r="A10" s="32">
        <v>9</v>
      </c>
      <c r="B10" s="33">
        <v>21</v>
      </c>
      <c r="C10" s="32">
        <v>245713</v>
      </c>
      <c r="D10" s="32">
        <v>641722.18935897399</v>
      </c>
      <c r="E10" s="32">
        <v>614118.63435641001</v>
      </c>
      <c r="F10" s="32">
        <v>27603.555002564099</v>
      </c>
      <c r="G10" s="32">
        <v>614118.63435641001</v>
      </c>
      <c r="H10" s="36">
        <v>4.3014805254182803E-2</v>
      </c>
    </row>
    <row r="11" spans="1:8" ht="14.25" x14ac:dyDescent="0.2">
      <c r="A11" s="32">
        <v>10</v>
      </c>
      <c r="B11" s="33">
        <v>22</v>
      </c>
      <c r="C11" s="32">
        <v>26507</v>
      </c>
      <c r="D11" s="32">
        <v>449001.33777093998</v>
      </c>
      <c r="E11" s="32">
        <v>398733.75587435899</v>
      </c>
      <c r="F11" s="32">
        <v>50267.5818965812</v>
      </c>
      <c r="G11" s="32">
        <v>398733.75587435899</v>
      </c>
      <c r="H11" s="32">
        <v>0.11195419182075</v>
      </c>
    </row>
    <row r="12" spans="1:8" ht="14.25" x14ac:dyDescent="0.2">
      <c r="A12" s="32">
        <v>11</v>
      </c>
      <c r="B12" s="33">
        <v>23</v>
      </c>
      <c r="C12" s="32">
        <v>147429.81700000001</v>
      </c>
      <c r="D12" s="32">
        <v>1187878.2903128201</v>
      </c>
      <c r="E12" s="32">
        <v>1005904.84315726</v>
      </c>
      <c r="F12" s="32">
        <v>181973.447155556</v>
      </c>
      <c r="G12" s="32">
        <v>1005904.84315726</v>
      </c>
      <c r="H12" s="32">
        <v>0.15319199672184799</v>
      </c>
    </row>
    <row r="13" spans="1:8" ht="14.25" x14ac:dyDescent="0.2">
      <c r="A13" s="32">
        <v>12</v>
      </c>
      <c r="B13" s="33">
        <v>24</v>
      </c>
      <c r="C13" s="32">
        <v>26127.006000000001</v>
      </c>
      <c r="D13" s="32">
        <v>562501.64875128202</v>
      </c>
      <c r="E13" s="32">
        <v>533105.31037777802</v>
      </c>
      <c r="F13" s="32">
        <v>29396.338373504299</v>
      </c>
      <c r="G13" s="32">
        <v>533105.31037777802</v>
      </c>
      <c r="H13" s="32">
        <v>5.2260003928454701E-2</v>
      </c>
    </row>
    <row r="14" spans="1:8" ht="14.25" x14ac:dyDescent="0.2">
      <c r="A14" s="32">
        <v>13</v>
      </c>
      <c r="B14" s="33">
        <v>25</v>
      </c>
      <c r="C14" s="32">
        <v>81790</v>
      </c>
      <c r="D14" s="32">
        <v>840183.83640000003</v>
      </c>
      <c r="E14" s="32">
        <v>776062.36899999995</v>
      </c>
      <c r="F14" s="32">
        <v>64121.467400000001</v>
      </c>
      <c r="G14" s="32">
        <v>776062.36899999995</v>
      </c>
      <c r="H14" s="32">
        <v>7.6318377743073706E-2</v>
      </c>
    </row>
    <row r="15" spans="1:8" ht="14.25" x14ac:dyDescent="0.2">
      <c r="A15" s="32">
        <v>14</v>
      </c>
      <c r="B15" s="33">
        <v>26</v>
      </c>
      <c r="C15" s="32">
        <v>64570</v>
      </c>
      <c r="D15" s="32">
        <v>318784.071021315</v>
      </c>
      <c r="E15" s="32">
        <v>290666.99956598599</v>
      </c>
      <c r="F15" s="32">
        <v>28117.071455328602</v>
      </c>
      <c r="G15" s="32">
        <v>290666.99956598599</v>
      </c>
      <c r="H15" s="32">
        <v>8.8200992493908795E-2</v>
      </c>
    </row>
    <row r="16" spans="1:8" ht="14.25" x14ac:dyDescent="0.2">
      <c r="A16" s="32">
        <v>15</v>
      </c>
      <c r="B16" s="33">
        <v>27</v>
      </c>
      <c r="C16" s="32">
        <v>110518.458</v>
      </c>
      <c r="D16" s="32">
        <v>876471.27086666704</v>
      </c>
      <c r="E16" s="32">
        <v>836287.44850000006</v>
      </c>
      <c r="F16" s="32">
        <v>40183.822366666704</v>
      </c>
      <c r="G16" s="32">
        <v>836287.44850000006</v>
      </c>
      <c r="H16" s="32">
        <v>4.5847278401871999E-2</v>
      </c>
    </row>
    <row r="17" spans="1:8" ht="14.25" x14ac:dyDescent="0.2">
      <c r="A17" s="32">
        <v>16</v>
      </c>
      <c r="B17" s="33">
        <v>29</v>
      </c>
      <c r="C17" s="32">
        <v>156834</v>
      </c>
      <c r="D17" s="32">
        <v>2008995.03671966</v>
      </c>
      <c r="E17" s="32">
        <v>1797640.4496897401</v>
      </c>
      <c r="F17" s="32">
        <v>211354.58702991501</v>
      </c>
      <c r="G17" s="32">
        <v>1797640.4496897401</v>
      </c>
      <c r="H17" s="32">
        <v>0.105204135981849</v>
      </c>
    </row>
    <row r="18" spans="1:8" ht="14.25" x14ac:dyDescent="0.2">
      <c r="A18" s="32">
        <v>17</v>
      </c>
      <c r="B18" s="33">
        <v>31</v>
      </c>
      <c r="C18" s="32">
        <v>24965.753000000001</v>
      </c>
      <c r="D18" s="32">
        <v>220492.62158457801</v>
      </c>
      <c r="E18" s="32">
        <v>180903.381990108</v>
      </c>
      <c r="F18" s="32">
        <v>39589.239594469604</v>
      </c>
      <c r="G18" s="32">
        <v>180903.381990108</v>
      </c>
      <c r="H18" s="32">
        <v>0.17954904481592299</v>
      </c>
    </row>
    <row r="19" spans="1:8" ht="14.25" x14ac:dyDescent="0.2">
      <c r="A19" s="32">
        <v>18</v>
      </c>
      <c r="B19" s="33">
        <v>32</v>
      </c>
      <c r="C19" s="32">
        <v>17558.564999999999</v>
      </c>
      <c r="D19" s="32">
        <v>273531.99182319001</v>
      </c>
      <c r="E19" s="32">
        <v>254473.148052228</v>
      </c>
      <c r="F19" s="32">
        <v>19058.843770962801</v>
      </c>
      <c r="G19" s="32">
        <v>254473.148052228</v>
      </c>
      <c r="H19" s="32">
        <v>6.9676836131410805E-2</v>
      </c>
    </row>
    <row r="20" spans="1:8" ht="14.25" x14ac:dyDescent="0.2">
      <c r="A20" s="32">
        <v>19</v>
      </c>
      <c r="B20" s="33">
        <v>33</v>
      </c>
      <c r="C20" s="32">
        <v>34260.589999999997</v>
      </c>
      <c r="D20" s="32">
        <v>501108.50338473602</v>
      </c>
      <c r="E20" s="32">
        <v>385950.74999873398</v>
      </c>
      <c r="F20" s="32">
        <v>115157.75338600299</v>
      </c>
      <c r="G20" s="32">
        <v>385950.74999873398</v>
      </c>
      <c r="H20" s="32">
        <v>0.22980602525834201</v>
      </c>
    </row>
    <row r="21" spans="1:8" ht="14.25" x14ac:dyDescent="0.2">
      <c r="A21" s="32">
        <v>20</v>
      </c>
      <c r="B21" s="33">
        <v>34</v>
      </c>
      <c r="C21" s="32">
        <v>35697.4</v>
      </c>
      <c r="D21" s="32">
        <v>223008.282374578</v>
      </c>
      <c r="E21" s="32">
        <v>162261.70100732599</v>
      </c>
      <c r="F21" s="32">
        <v>60746.581367252496</v>
      </c>
      <c r="G21" s="32">
        <v>162261.70100732599</v>
      </c>
      <c r="H21" s="32">
        <v>0.272396077492848</v>
      </c>
    </row>
    <row r="22" spans="1:8" ht="14.25" x14ac:dyDescent="0.2">
      <c r="A22" s="32">
        <v>21</v>
      </c>
      <c r="B22" s="33">
        <v>35</v>
      </c>
      <c r="C22" s="32">
        <v>41590.148999999998</v>
      </c>
      <c r="D22" s="32">
        <v>956742.89522046701</v>
      </c>
      <c r="E22" s="32">
        <v>913972.92078938102</v>
      </c>
      <c r="F22" s="32">
        <v>42769.974431086899</v>
      </c>
      <c r="G22" s="32">
        <v>913972.92078938102</v>
      </c>
      <c r="H22" s="32">
        <v>4.4703728289752498E-2</v>
      </c>
    </row>
    <row r="23" spans="1:8" ht="14.25" x14ac:dyDescent="0.2">
      <c r="A23" s="32">
        <v>22</v>
      </c>
      <c r="B23" s="33">
        <v>36</v>
      </c>
      <c r="C23" s="32">
        <v>152183.174</v>
      </c>
      <c r="D23" s="32">
        <v>587875.68323451304</v>
      </c>
      <c r="E23" s="32">
        <v>510185.96260954998</v>
      </c>
      <c r="F23" s="32">
        <v>77689.720624963695</v>
      </c>
      <c r="G23" s="32">
        <v>510185.96260954998</v>
      </c>
      <c r="H23" s="32">
        <v>0.132153315472265</v>
      </c>
    </row>
    <row r="24" spans="1:8" ht="14.25" x14ac:dyDescent="0.2">
      <c r="A24" s="32">
        <v>23</v>
      </c>
      <c r="B24" s="33">
        <v>37</v>
      </c>
      <c r="C24" s="32">
        <v>84614.180999999997</v>
      </c>
      <c r="D24" s="32">
        <v>683704.26772300899</v>
      </c>
      <c r="E24" s="32">
        <v>611276.26523814804</v>
      </c>
      <c r="F24" s="32">
        <v>72428.002484861106</v>
      </c>
      <c r="G24" s="32">
        <v>611276.26523814804</v>
      </c>
      <c r="H24" s="32">
        <v>0.105934694142064</v>
      </c>
    </row>
    <row r="25" spans="1:8" ht="14.25" x14ac:dyDescent="0.2">
      <c r="A25" s="32">
        <v>24</v>
      </c>
      <c r="B25" s="33">
        <v>38</v>
      </c>
      <c r="C25" s="32">
        <v>116163.709</v>
      </c>
      <c r="D25" s="32">
        <v>586787.36492566403</v>
      </c>
      <c r="E25" s="32">
        <v>561651.311882301</v>
      </c>
      <c r="F25" s="32">
        <v>25136.053043362801</v>
      </c>
      <c r="G25" s="32">
        <v>561651.311882301</v>
      </c>
      <c r="H25" s="32">
        <v>4.28367319165898E-2</v>
      </c>
    </row>
    <row r="26" spans="1:8" ht="14.25" x14ac:dyDescent="0.2">
      <c r="A26" s="32">
        <v>25</v>
      </c>
      <c r="B26" s="33">
        <v>39</v>
      </c>
      <c r="C26" s="32">
        <v>92841.422000000006</v>
      </c>
      <c r="D26" s="32">
        <v>106921.81471666299</v>
      </c>
      <c r="E26" s="32">
        <v>76171.340360379196</v>
      </c>
      <c r="F26" s="32">
        <v>30750.474356283601</v>
      </c>
      <c r="G26" s="32">
        <v>76171.340360379196</v>
      </c>
      <c r="H26" s="32">
        <v>0.28759775951961503</v>
      </c>
    </row>
    <row r="27" spans="1:8" ht="14.25" x14ac:dyDescent="0.2">
      <c r="A27" s="32">
        <v>26</v>
      </c>
      <c r="B27" s="33">
        <v>42</v>
      </c>
      <c r="C27" s="32">
        <v>9355.768</v>
      </c>
      <c r="D27" s="32">
        <v>179251.75320000001</v>
      </c>
      <c r="E27" s="32">
        <v>164333.53779999999</v>
      </c>
      <c r="F27" s="32">
        <v>14918.215399999999</v>
      </c>
      <c r="G27" s="32">
        <v>164333.53779999999</v>
      </c>
      <c r="H27" s="32">
        <v>8.3224934393556604E-2</v>
      </c>
    </row>
    <row r="28" spans="1:8" ht="14.25" x14ac:dyDescent="0.2">
      <c r="A28" s="32">
        <v>27</v>
      </c>
      <c r="B28" s="33">
        <v>75</v>
      </c>
      <c r="C28" s="32">
        <v>276</v>
      </c>
      <c r="D28" s="32">
        <v>154453.84615384601</v>
      </c>
      <c r="E28" s="32">
        <v>146780.36324786299</v>
      </c>
      <c r="F28" s="32">
        <v>7673.4829059829099</v>
      </c>
      <c r="G28" s="32">
        <v>146780.36324786299</v>
      </c>
      <c r="H28" s="32">
        <v>4.9681397369280199E-2</v>
      </c>
    </row>
    <row r="29" spans="1:8" ht="14.25" x14ac:dyDescent="0.2">
      <c r="A29" s="32">
        <v>28</v>
      </c>
      <c r="B29" s="33">
        <v>76</v>
      </c>
      <c r="C29" s="32">
        <v>2101</v>
      </c>
      <c r="D29" s="32">
        <v>349962.77322906</v>
      </c>
      <c r="E29" s="32">
        <v>322351.44822222198</v>
      </c>
      <c r="F29" s="32">
        <v>27611.3250068376</v>
      </c>
      <c r="G29" s="32">
        <v>322351.44822222198</v>
      </c>
      <c r="H29" s="32">
        <v>7.8897891773092296E-2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6969.5702291808502</v>
      </c>
      <c r="E30" s="32">
        <v>6449.5576733983798</v>
      </c>
      <c r="F30" s="32">
        <v>520.01255578246696</v>
      </c>
      <c r="G30" s="32">
        <v>6449.5576733983798</v>
      </c>
      <c r="H30" s="32">
        <v>7.4611853913922901E-2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2014-11-25T00:34:59Z</dcterms:modified>
</cp:coreProperties>
</file>