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<sst xmlns="http://schemas.openxmlformats.org/spreadsheetml/2006/main" count="116" uniqueCount="73">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</sst>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14142681.9815</v>
      </c>
      <c r="F3" s="25">
        <f>RA!I7</f>
        <v>1606492.2771000001</v>
      </c>
      <c r="G3" s="16">
        <f>E3-F3</f>
        <v>12536189.704399999</v>
      </c>
      <c r="H3" s="27">
        <f>RA!J7</f>
        <v>11.359176987798</v>
      </c>
      <c r="I3" s="20">
        <f>SUM(I4:I40)</f>
        <v>14142685.440635657</v>
      </c>
      <c r="J3" s="21">
        <f>SUM(J4:J40)</f>
        <v>12536189.80859038</v>
      </c>
      <c r="K3" s="22">
        <f>E3-I3</f>
        <v>-3.4591356571763754</v>
      </c>
      <c r="L3" s="22">
        <f>G3-J3</f>
        <v>-0.10419038124382496</v>
      </c>
    </row>
    <row r="4" spans="1:13" x14ac:dyDescent="0.15">
      <c r="A4" s="42">
        <f>RA!A8</f>
        <v>41968</v>
      </c>
      <c r="B4" s="12">
        <v>12</v>
      </c>
      <c r="C4" s="39" t="s">
        <v>6</v>
      </c>
      <c r="D4" s="39"/>
      <c r="E4" s="15">
        <f>VLOOKUP(C4,RA!B8:D39,3,0)</f>
        <v>575953.04200000002</v>
      </c>
      <c r="F4" s="25">
        <f>VLOOKUP(C4,RA!B8:I43,8,0)</f>
        <v>150894.26029999999</v>
      </c>
      <c r="G4" s="16">
        <f t="shared" ref="G4:G40" si="0">E4-F4</f>
        <v>425058.78170000005</v>
      </c>
      <c r="H4" s="27">
        <f>RA!J8</f>
        <v>26.199056050823</v>
      </c>
      <c r="I4" s="20">
        <f>VLOOKUP(B4,RMS!B:D,3,FALSE)</f>
        <v>575953.63901025604</v>
      </c>
      <c r="J4" s="21">
        <f>VLOOKUP(B4,RMS!B:E,4,FALSE)</f>
        <v>425058.78393162403</v>
      </c>
      <c r="K4" s="22">
        <f t="shared" ref="K4:K40" si="1">E4-I4</f>
        <v>-0.59701025602407753</v>
      </c>
      <c r="L4" s="22">
        <f t="shared" ref="L4:L40" si="2">G4-J4</f>
        <v>-2.2316239774227142E-3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76766.6639</v>
      </c>
      <c r="F5" s="25">
        <f>VLOOKUP(C5,RA!B9:I44,8,0)</f>
        <v>17069.172699999999</v>
      </c>
      <c r="G5" s="16">
        <f t="shared" si="0"/>
        <v>59697.491200000004</v>
      </c>
      <c r="H5" s="27">
        <f>RA!J9</f>
        <v>22.235136754457798</v>
      </c>
      <c r="I5" s="20">
        <f>VLOOKUP(B5,RMS!B:D,3,FALSE)</f>
        <v>76766.693306988906</v>
      </c>
      <c r="J5" s="21">
        <f>VLOOKUP(B5,RMS!B:E,4,FALSE)</f>
        <v>59697.499815679599</v>
      </c>
      <c r="K5" s="22">
        <f t="shared" si="1"/>
        <v>-2.9406988905975595E-2</v>
      </c>
      <c r="L5" s="22">
        <f t="shared" si="2"/>
        <v>-8.6156795950955711E-3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91173.5867</v>
      </c>
      <c r="F6" s="25">
        <f>VLOOKUP(C6,RA!B10:I45,8,0)</f>
        <v>25214.9506</v>
      </c>
      <c r="G6" s="16">
        <f t="shared" si="0"/>
        <v>65958.636100000003</v>
      </c>
      <c r="H6" s="27">
        <f>RA!J10</f>
        <v>27.655981861246701</v>
      </c>
      <c r="I6" s="20">
        <f>VLOOKUP(B6,RMS!B:D,3,FALSE)</f>
        <v>91175.468655555596</v>
      </c>
      <c r="J6" s="21">
        <f>VLOOKUP(B6,RMS!B:E,4,FALSE)</f>
        <v>65958.636478632499</v>
      </c>
      <c r="K6" s="22">
        <f t="shared" si="1"/>
        <v>-1.8819555555965053</v>
      </c>
      <c r="L6" s="22">
        <f t="shared" si="2"/>
        <v>-3.7863249599467963E-4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64613.068500000001</v>
      </c>
      <c r="F7" s="25">
        <f>VLOOKUP(C7,RA!B11:I46,8,0)</f>
        <v>12028.0157</v>
      </c>
      <c r="G7" s="16">
        <f t="shared" si="0"/>
        <v>52585.052800000005</v>
      </c>
      <c r="H7" s="27">
        <f>RA!J11</f>
        <v>18.6154534666621</v>
      </c>
      <c r="I7" s="20">
        <f>VLOOKUP(B7,RMS!B:D,3,FALSE)</f>
        <v>64613.115111111103</v>
      </c>
      <c r="J7" s="21">
        <f>VLOOKUP(B7,RMS!B:E,4,FALSE)</f>
        <v>52585.052947008502</v>
      </c>
      <c r="K7" s="22">
        <f t="shared" si="1"/>
        <v>-4.661111110181082E-2</v>
      </c>
      <c r="L7" s="22">
        <f t="shared" si="2"/>
        <v>-1.4700849715154618E-4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230182.81340000001</v>
      </c>
      <c r="F8" s="25">
        <f>VLOOKUP(C8,RA!B12:I47,8,0)</f>
        <v>39952.462699999996</v>
      </c>
      <c r="G8" s="16">
        <f t="shared" si="0"/>
        <v>190230.35070000001</v>
      </c>
      <c r="H8" s="27">
        <f>RA!J12</f>
        <v>17.356840030698802</v>
      </c>
      <c r="I8" s="20">
        <f>VLOOKUP(B8,RMS!B:D,3,FALSE)</f>
        <v>230182.82732136801</v>
      </c>
      <c r="J8" s="21">
        <f>VLOOKUP(B8,RMS!B:E,4,FALSE)</f>
        <v>190230.34920854701</v>
      </c>
      <c r="K8" s="22">
        <f t="shared" si="1"/>
        <v>-1.3921367994043976E-2</v>
      </c>
      <c r="L8" s="22">
        <f t="shared" si="2"/>
        <v>1.4914530038367957E-3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340797.98009999999</v>
      </c>
      <c r="F9" s="25">
        <f>VLOOKUP(C9,RA!B13:I48,8,0)</f>
        <v>81939.8459</v>
      </c>
      <c r="G9" s="16">
        <f t="shared" si="0"/>
        <v>258858.13419999997</v>
      </c>
      <c r="H9" s="27">
        <f>RA!J13</f>
        <v>24.043524517356701</v>
      </c>
      <c r="I9" s="20">
        <f>VLOOKUP(B9,RMS!B:D,3,FALSE)</f>
        <v>340798.15813418798</v>
      </c>
      <c r="J9" s="21">
        <f>VLOOKUP(B9,RMS!B:E,4,FALSE)</f>
        <v>258858.13510512799</v>
      </c>
      <c r="K9" s="22">
        <f t="shared" si="1"/>
        <v>-0.17803418799303472</v>
      </c>
      <c r="L9" s="22">
        <f t="shared" si="2"/>
        <v>-9.0512802125886083E-4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246507.96799999999</v>
      </c>
      <c r="F10" s="25">
        <f>VLOOKUP(C10,RA!B14:I49,8,0)</f>
        <v>44179.633699999998</v>
      </c>
      <c r="G10" s="16">
        <f t="shared" si="0"/>
        <v>202328.33429999999</v>
      </c>
      <c r="H10" s="27">
        <f>RA!J14</f>
        <v>17.9221929653811</v>
      </c>
      <c r="I10" s="20">
        <f>VLOOKUP(B10,RMS!B:D,3,FALSE)</f>
        <v>246507.966705128</v>
      </c>
      <c r="J10" s="21">
        <f>VLOOKUP(B10,RMS!B:E,4,FALSE)</f>
        <v>202328.33981623899</v>
      </c>
      <c r="K10" s="22">
        <f t="shared" si="1"/>
        <v>1.2948719959240407E-3</v>
      </c>
      <c r="L10" s="22">
        <f t="shared" si="2"/>
        <v>-5.5162390053737909E-3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115140.3045</v>
      </c>
      <c r="F11" s="25">
        <f>VLOOKUP(C11,RA!B15:I50,8,0)</f>
        <v>21934.5</v>
      </c>
      <c r="G11" s="16">
        <f t="shared" si="0"/>
        <v>93205.804499999998</v>
      </c>
      <c r="H11" s="27">
        <f>RA!J15</f>
        <v>19.0502362272283</v>
      </c>
      <c r="I11" s="20">
        <f>VLOOKUP(B11,RMS!B:D,3,FALSE)</f>
        <v>115140.382074359</v>
      </c>
      <c r="J11" s="21">
        <f>VLOOKUP(B11,RMS!B:E,4,FALSE)</f>
        <v>93205.806147008494</v>
      </c>
      <c r="K11" s="22">
        <f t="shared" si="1"/>
        <v>-7.7574359005666338E-2</v>
      </c>
      <c r="L11" s="22">
        <f t="shared" si="2"/>
        <v>-1.647008495638147E-3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674004.49580000003</v>
      </c>
      <c r="F12" s="25">
        <f>VLOOKUP(C12,RA!B16:I51,8,0)</f>
        <v>17040.709800000001</v>
      </c>
      <c r="G12" s="16">
        <f t="shared" si="0"/>
        <v>656963.78600000008</v>
      </c>
      <c r="H12" s="27">
        <f>RA!J16</f>
        <v>2.5282783581100299</v>
      </c>
      <c r="I12" s="20">
        <f>VLOOKUP(B12,RMS!B:D,3,FALSE)</f>
        <v>674004.26080000005</v>
      </c>
      <c r="J12" s="21">
        <f>VLOOKUP(B12,RMS!B:E,4,FALSE)</f>
        <v>656963.78590000002</v>
      </c>
      <c r="K12" s="22">
        <f t="shared" si="1"/>
        <v>0.23499999998603016</v>
      </c>
      <c r="L12" s="22">
        <f t="shared" si="2"/>
        <v>1.0000006295740604E-4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422175.07659999997</v>
      </c>
      <c r="F13" s="25">
        <f>VLOOKUP(C13,RA!B17:I52,8,0)</f>
        <v>44832.970099999999</v>
      </c>
      <c r="G13" s="16">
        <f t="shared" si="0"/>
        <v>377342.10649999999</v>
      </c>
      <c r="H13" s="27">
        <f>RA!J17</f>
        <v>10.6195208066435</v>
      </c>
      <c r="I13" s="20">
        <f>VLOOKUP(B13,RMS!B:D,3,FALSE)</f>
        <v>422175.154789744</v>
      </c>
      <c r="J13" s="21">
        <f>VLOOKUP(B13,RMS!B:E,4,FALSE)</f>
        <v>377342.10737521399</v>
      </c>
      <c r="K13" s="22">
        <f t="shared" si="1"/>
        <v>-7.8189744031988084E-2</v>
      </c>
      <c r="L13" s="22">
        <f t="shared" si="2"/>
        <v>-8.7521399836987257E-4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1284430.3478000001</v>
      </c>
      <c r="F14" s="25">
        <f>VLOOKUP(C14,RA!B18:I53,8,0)</f>
        <v>201606.81770000001</v>
      </c>
      <c r="G14" s="16">
        <f t="shared" si="0"/>
        <v>1082823.5301000001</v>
      </c>
      <c r="H14" s="27">
        <f>RA!J18</f>
        <v>15.6962047841143</v>
      </c>
      <c r="I14" s="20">
        <f>VLOOKUP(B14,RMS!B:D,3,FALSE)</f>
        <v>1284430.2811205101</v>
      </c>
      <c r="J14" s="21">
        <f>VLOOKUP(B14,RMS!B:E,4,FALSE)</f>
        <v>1082823.53652308</v>
      </c>
      <c r="K14" s="22">
        <f t="shared" si="1"/>
        <v>6.6679490031674504E-2</v>
      </c>
      <c r="L14" s="22">
        <f t="shared" si="2"/>
        <v>-6.4230798743665218E-3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634593.83550000004</v>
      </c>
      <c r="F15" s="25">
        <f>VLOOKUP(C15,RA!B19:I54,8,0)</f>
        <v>25702.5072</v>
      </c>
      <c r="G15" s="16">
        <f t="shared" si="0"/>
        <v>608891.32830000005</v>
      </c>
      <c r="H15" s="27">
        <f>RA!J19</f>
        <v>4.0502295739681804</v>
      </c>
      <c r="I15" s="20">
        <f>VLOOKUP(B15,RMS!B:D,3,FALSE)</f>
        <v>634593.74908717896</v>
      </c>
      <c r="J15" s="21">
        <f>VLOOKUP(B15,RMS!B:E,4,FALSE)</f>
        <v>608891.32768376102</v>
      </c>
      <c r="K15" s="22">
        <f t="shared" si="1"/>
        <v>8.6412821081466973E-2</v>
      </c>
      <c r="L15" s="22">
        <f t="shared" si="2"/>
        <v>6.1623903457075357E-4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920280.30900000001</v>
      </c>
      <c r="F16" s="25">
        <f>VLOOKUP(C16,RA!B20:I55,8,0)</f>
        <v>71189.756999999998</v>
      </c>
      <c r="G16" s="16">
        <f t="shared" si="0"/>
        <v>849090.55200000003</v>
      </c>
      <c r="H16" s="27">
        <f>RA!J20</f>
        <v>7.7356601356989403</v>
      </c>
      <c r="I16" s="20">
        <f>VLOOKUP(B16,RMS!B:D,3,FALSE)</f>
        <v>920280.3334</v>
      </c>
      <c r="J16" s="21">
        <f>VLOOKUP(B16,RMS!B:E,4,FALSE)</f>
        <v>849090.55200000003</v>
      </c>
      <c r="K16" s="22">
        <f t="shared" si="1"/>
        <v>-2.4399999994784594E-2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325184.70380000002</v>
      </c>
      <c r="F17" s="25">
        <f>VLOOKUP(C17,RA!B21:I56,8,0)</f>
        <v>29799.1924</v>
      </c>
      <c r="G17" s="16">
        <f t="shared" si="0"/>
        <v>295385.51140000002</v>
      </c>
      <c r="H17" s="27">
        <f>RA!J21</f>
        <v>9.1637743263371796</v>
      </c>
      <c r="I17" s="20">
        <f>VLOOKUP(B17,RMS!B:D,3,FALSE)</f>
        <v>325184.18177008501</v>
      </c>
      <c r="J17" s="21">
        <f>VLOOKUP(B17,RMS!B:E,4,FALSE)</f>
        <v>295385.51140256401</v>
      </c>
      <c r="K17" s="22">
        <f t="shared" si="1"/>
        <v>0.52202991500962526</v>
      </c>
      <c r="L17" s="22">
        <f t="shared" si="2"/>
        <v>-2.5639892555773258E-6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911722.92169999995</v>
      </c>
      <c r="F18" s="25">
        <f>VLOOKUP(C18,RA!B22:I57,8,0)</f>
        <v>36411.660000000003</v>
      </c>
      <c r="G18" s="16">
        <f t="shared" si="0"/>
        <v>875311.26169999992</v>
      </c>
      <c r="H18" s="27">
        <f>RA!J22</f>
        <v>3.9937199266753902</v>
      </c>
      <c r="I18" s="20">
        <f>VLOOKUP(B18,RMS!B:D,3,FALSE)</f>
        <v>911723.39859999996</v>
      </c>
      <c r="J18" s="21">
        <f>VLOOKUP(B18,RMS!B:E,4,FALSE)</f>
        <v>875311.27009999997</v>
      </c>
      <c r="K18" s="22">
        <f t="shared" si="1"/>
        <v>-0.47690000000875443</v>
      </c>
      <c r="L18" s="22">
        <f t="shared" si="2"/>
        <v>-8.4000000497326255E-3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2233138.9741000002</v>
      </c>
      <c r="F19" s="25">
        <f>VLOOKUP(C19,RA!B23:I58,8,0)</f>
        <v>233503.80249999999</v>
      </c>
      <c r="G19" s="16">
        <f t="shared" si="0"/>
        <v>1999635.1716000002</v>
      </c>
      <c r="H19" s="27">
        <f>RA!J23</f>
        <v>10.456304117575399</v>
      </c>
      <c r="I19" s="20">
        <f>VLOOKUP(B19,RMS!B:D,3,FALSE)</f>
        <v>2233140.2458581198</v>
      </c>
      <c r="J19" s="21">
        <f>VLOOKUP(B19,RMS!B:E,4,FALSE)</f>
        <v>1999635.19541026</v>
      </c>
      <c r="K19" s="22">
        <f t="shared" si="1"/>
        <v>-1.2717581195756793</v>
      </c>
      <c r="L19" s="22">
        <f t="shared" si="2"/>
        <v>-2.3810259765014052E-2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223509.2261</v>
      </c>
      <c r="F20" s="25">
        <f>VLOOKUP(C20,RA!B24:I59,8,0)</f>
        <v>37044.177900000002</v>
      </c>
      <c r="G20" s="16">
        <f t="shared" si="0"/>
        <v>186465.04819999999</v>
      </c>
      <c r="H20" s="27">
        <f>RA!J24</f>
        <v>16.573892069863</v>
      </c>
      <c r="I20" s="20">
        <f>VLOOKUP(B20,RMS!B:D,3,FALSE)</f>
        <v>223509.223827918</v>
      </c>
      <c r="J20" s="21">
        <f>VLOOKUP(B20,RMS!B:E,4,FALSE)</f>
        <v>186465.05155877001</v>
      </c>
      <c r="K20" s="22">
        <f t="shared" si="1"/>
        <v>2.2720819979440421E-3</v>
      </c>
      <c r="L20" s="22">
        <f t="shared" si="2"/>
        <v>-3.3587700163479894E-3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280601.19790000003</v>
      </c>
      <c r="F21" s="25">
        <f>VLOOKUP(C21,RA!B25:I60,8,0)</f>
        <v>18187.7359</v>
      </c>
      <c r="G21" s="16">
        <f t="shared" si="0"/>
        <v>262413.46200000006</v>
      </c>
      <c r="H21" s="27">
        <f>RA!J25</f>
        <v>6.48170287087716</v>
      </c>
      <c r="I21" s="20">
        <f>VLOOKUP(B21,RMS!B:D,3,FALSE)</f>
        <v>280601.19895784702</v>
      </c>
      <c r="J21" s="21">
        <f>VLOOKUP(B21,RMS!B:E,4,FALSE)</f>
        <v>262413.47203790402</v>
      </c>
      <c r="K21" s="22">
        <f t="shared" si="1"/>
        <v>-1.057846995536238E-3</v>
      </c>
      <c r="L21" s="22">
        <f t="shared" si="2"/>
        <v>-1.0037903964985162E-2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524802.11549999996</v>
      </c>
      <c r="F22" s="25">
        <f>VLOOKUP(C22,RA!B26:I61,8,0)</f>
        <v>121622.0319</v>
      </c>
      <c r="G22" s="16">
        <f t="shared" si="0"/>
        <v>403180.08359999995</v>
      </c>
      <c r="H22" s="27">
        <f>RA!J26</f>
        <v>23.174836439850399</v>
      </c>
      <c r="I22" s="20">
        <f>VLOOKUP(B22,RMS!B:D,3,FALSE)</f>
        <v>524802.10253661603</v>
      </c>
      <c r="J22" s="21">
        <f>VLOOKUP(B22,RMS!B:E,4,FALSE)</f>
        <v>403180.06257449999</v>
      </c>
      <c r="K22" s="22">
        <f t="shared" si="1"/>
        <v>1.2963383924216032E-2</v>
      </c>
      <c r="L22" s="22">
        <f t="shared" si="2"/>
        <v>2.1025499969255179E-2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233287.54329999999</v>
      </c>
      <c r="F23" s="25">
        <f>VLOOKUP(C23,RA!B27:I62,8,0)</f>
        <v>63743.420400000003</v>
      </c>
      <c r="G23" s="16">
        <f t="shared" si="0"/>
        <v>169544.12289999999</v>
      </c>
      <c r="H23" s="27">
        <f>RA!J27</f>
        <v>27.3239708808747</v>
      </c>
      <c r="I23" s="20">
        <f>VLOOKUP(B23,RMS!B:D,3,FALSE)</f>
        <v>233287.438021746</v>
      </c>
      <c r="J23" s="21">
        <f>VLOOKUP(B23,RMS!B:E,4,FALSE)</f>
        <v>169544.12813473801</v>
      </c>
      <c r="K23" s="22">
        <f t="shared" si="1"/>
        <v>0.10527825399185531</v>
      </c>
      <c r="L23" s="22">
        <f t="shared" si="2"/>
        <v>-5.2347380260471255E-3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974791.24129999999</v>
      </c>
      <c r="F24" s="25">
        <f>VLOOKUP(C24,RA!B28:I63,8,0)</f>
        <v>39544.735800000002</v>
      </c>
      <c r="G24" s="16">
        <f t="shared" si="0"/>
        <v>935246.50549999997</v>
      </c>
      <c r="H24" s="27">
        <f>RA!J28</f>
        <v>4.0567389328675496</v>
      </c>
      <c r="I24" s="20">
        <f>VLOOKUP(B24,RMS!B:D,3,FALSE)</f>
        <v>974791.23786283203</v>
      </c>
      <c r="J24" s="21">
        <f>VLOOKUP(B24,RMS!B:E,4,FALSE)</f>
        <v>935246.48596017703</v>
      </c>
      <c r="K24" s="22">
        <f t="shared" si="1"/>
        <v>3.4371679648756981E-3</v>
      </c>
      <c r="L24" s="22">
        <f t="shared" si="2"/>
        <v>1.9539822940714657E-2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606998.86499999999</v>
      </c>
      <c r="F25" s="25">
        <f>VLOOKUP(C25,RA!B29:I64,8,0)</f>
        <v>80300.971399999995</v>
      </c>
      <c r="G25" s="16">
        <f t="shared" si="0"/>
        <v>526697.89359999995</v>
      </c>
      <c r="H25" s="27">
        <f>RA!J29</f>
        <v>13.229179827214301</v>
      </c>
      <c r="I25" s="20">
        <f>VLOOKUP(B25,RMS!B:D,3,FALSE)</f>
        <v>606998.86612123903</v>
      </c>
      <c r="J25" s="21">
        <f>VLOOKUP(B25,RMS!B:E,4,FALSE)</f>
        <v>526697.90000549995</v>
      </c>
      <c r="K25" s="22">
        <f t="shared" si="1"/>
        <v>-1.1212390381842852E-3</v>
      </c>
      <c r="L25" s="22">
        <f t="shared" si="2"/>
        <v>-6.4054999966174364E-3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689539.47900000005</v>
      </c>
      <c r="F26" s="25">
        <f>VLOOKUP(C26,RA!B30:I65,8,0)</f>
        <v>81169.767800000001</v>
      </c>
      <c r="G26" s="16">
        <f t="shared" si="0"/>
        <v>608369.71120000002</v>
      </c>
      <c r="H26" s="27">
        <f>RA!J30</f>
        <v>11.771591079558799</v>
      </c>
      <c r="I26" s="20">
        <f>VLOOKUP(B26,RMS!B:D,3,FALSE)</f>
        <v>689539.43219557498</v>
      </c>
      <c r="J26" s="21">
        <f>VLOOKUP(B26,RMS!B:E,4,FALSE)</f>
        <v>608369.77585407195</v>
      </c>
      <c r="K26" s="22">
        <f t="shared" si="1"/>
        <v>4.680442507378757E-2</v>
      </c>
      <c r="L26" s="22">
        <f t="shared" si="2"/>
        <v>-6.4654071931727231E-2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594825.18709999998</v>
      </c>
      <c r="F27" s="25">
        <f>VLOOKUP(C27,RA!B31:I66,8,0)</f>
        <v>25963.2889</v>
      </c>
      <c r="G27" s="16">
        <f t="shared" si="0"/>
        <v>568861.89819999994</v>
      </c>
      <c r="H27" s="27">
        <f>RA!J31</f>
        <v>4.3648603763033202</v>
      </c>
      <c r="I27" s="20">
        <f>VLOOKUP(B27,RMS!B:D,3,FALSE)</f>
        <v>594825.14282566402</v>
      </c>
      <c r="J27" s="21">
        <f>VLOOKUP(B27,RMS!B:E,4,FALSE)</f>
        <v>568861.89273097296</v>
      </c>
      <c r="K27" s="22">
        <f t="shared" si="1"/>
        <v>4.4274335959926248E-2</v>
      </c>
      <c r="L27" s="22">
        <f t="shared" si="2"/>
        <v>5.4690269753336906E-3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110604.1051</v>
      </c>
      <c r="F28" s="25">
        <f>VLOOKUP(C28,RA!B32:I67,8,0)</f>
        <v>31556.593199999999</v>
      </c>
      <c r="G28" s="16">
        <f t="shared" si="0"/>
        <v>79047.511899999998</v>
      </c>
      <c r="H28" s="27">
        <f>RA!J32</f>
        <v>28.531122937497599</v>
      </c>
      <c r="I28" s="20">
        <f>VLOOKUP(B28,RMS!B:D,3,FALSE)</f>
        <v>110604.02004770401</v>
      </c>
      <c r="J28" s="21">
        <f>VLOOKUP(B28,RMS!B:E,4,FALSE)</f>
        <v>79047.504227807804</v>
      </c>
      <c r="K28" s="22">
        <f t="shared" si="1"/>
        <v>8.5052295995410532E-2</v>
      </c>
      <c r="L28" s="22">
        <f t="shared" si="2"/>
        <v>7.6721921941498294E-3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186596.84</v>
      </c>
      <c r="F31" s="25">
        <f>VLOOKUP(C31,RA!B35:I70,8,0)</f>
        <v>16337.1924</v>
      </c>
      <c r="G31" s="16">
        <f t="shared" si="0"/>
        <v>170259.6476</v>
      </c>
      <c r="H31" s="27">
        <f>RA!J35</f>
        <v>8.7553424806122102</v>
      </c>
      <c r="I31" s="20">
        <f>VLOOKUP(B31,RMS!B:D,3,FALSE)</f>
        <v>186596.83989999999</v>
      </c>
      <c r="J31" s="21">
        <f>VLOOKUP(B31,RMS!B:E,4,FALSE)</f>
        <v>170259.6574</v>
      </c>
      <c r="K31" s="22">
        <f t="shared" si="1"/>
        <v>1.0000000474974513E-4</v>
      </c>
      <c r="L31" s="22">
        <f t="shared" si="2"/>
        <v>-9.7999999998137355E-3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158623.33410000001</v>
      </c>
      <c r="F35" s="25">
        <f>VLOOKUP(C35,RA!B8:I74,8,0)</f>
        <v>8185.0806000000002</v>
      </c>
      <c r="G35" s="16">
        <f t="shared" si="0"/>
        <v>150438.25350000002</v>
      </c>
      <c r="H35" s="27">
        <f>RA!J39</f>
        <v>5.1600734825305903</v>
      </c>
      <c r="I35" s="20">
        <f>VLOOKUP(B35,RMS!B:D,3,FALSE)</f>
        <v>158623.33333333299</v>
      </c>
      <c r="J35" s="21">
        <f>VLOOKUP(B35,RMS!B:E,4,FALSE)</f>
        <v>150438.25341880301</v>
      </c>
      <c r="K35" s="22">
        <f t="shared" si="1"/>
        <v>7.6666701352223754E-4</v>
      </c>
      <c r="L35" s="22">
        <f t="shared" si="2"/>
        <v>8.1197009421885014E-5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401501.97619999998</v>
      </c>
      <c r="F36" s="25">
        <f>VLOOKUP(C36,RA!B8:I75,8,0)</f>
        <v>28784.3871</v>
      </c>
      <c r="G36" s="16">
        <f t="shared" si="0"/>
        <v>372717.58909999998</v>
      </c>
      <c r="H36" s="27">
        <f>RA!J40</f>
        <v>7.1691769421482601</v>
      </c>
      <c r="I36" s="20">
        <f>VLOOKUP(B36,RMS!B:D,3,FALSE)</f>
        <v>401501.96966752101</v>
      </c>
      <c r="J36" s="21">
        <f>VLOOKUP(B36,RMS!B:E,4,FALSE)</f>
        <v>372717.59113162401</v>
      </c>
      <c r="K36" s="22">
        <f t="shared" si="1"/>
        <v>6.5324789611622691E-3</v>
      </c>
      <c r="L36" s="22">
        <f t="shared" si="2"/>
        <v>-2.0316240261308849E-3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10334.779500000001</v>
      </c>
      <c r="F40" s="25">
        <f>VLOOKUP(C40,RA!B8:I78,8,0)</f>
        <v>752.63549999999998</v>
      </c>
      <c r="G40" s="16">
        <f t="shared" si="0"/>
        <v>9582.1440000000002</v>
      </c>
      <c r="H40" s="27">
        <f>RA!J43</f>
        <v>0</v>
      </c>
      <c r="I40" s="20">
        <f>VLOOKUP(B40,RMS!B:D,3,FALSE)</f>
        <v>10334.7795930716</v>
      </c>
      <c r="J40" s="21">
        <f>VLOOKUP(B40,RMS!B:E,4,FALSE)</f>
        <v>9582.1437107631791</v>
      </c>
      <c r="K40" s="22">
        <f t="shared" si="1"/>
        <v>-9.3071599621907808E-5</v>
      </c>
      <c r="L40" s="22">
        <f t="shared" si="2"/>
        <v>2.892368211178109E-4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47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48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14142681.9815</v>
      </c>
      <c r="E7" s="66">
        <v>16647685.977499999</v>
      </c>
      <c r="F7" s="67">
        <v>84.952839695645395</v>
      </c>
      <c r="G7" s="66">
        <v>13968209.2334</v>
      </c>
      <c r="H7" s="67">
        <v>1.24907026509034</v>
      </c>
      <c r="I7" s="66">
        <v>1606492.2771000001</v>
      </c>
      <c r="J7" s="67">
        <v>11.359176987798</v>
      </c>
      <c r="K7" s="66">
        <v>1514860.4343000001</v>
      </c>
      <c r="L7" s="67">
        <v>10.8450582962185</v>
      </c>
      <c r="M7" s="67">
        <v>6.0488636923401999E-2</v>
      </c>
      <c r="N7" s="66">
        <v>509257263.89399999</v>
      </c>
      <c r="O7" s="66">
        <v>6407417685.1219997</v>
      </c>
      <c r="P7" s="66">
        <v>838891</v>
      </c>
      <c r="Q7" s="66">
        <v>804658</v>
      </c>
      <c r="R7" s="67">
        <v>4.2543540236970303</v>
      </c>
      <c r="S7" s="66">
        <v>16.858783777034201</v>
      </c>
      <c r="T7" s="66">
        <v>16.4983126756958</v>
      </c>
      <c r="U7" s="68">
        <v>2.1381797530940401</v>
      </c>
      <c r="V7" s="56"/>
      <c r="W7" s="56"/>
    </row>
    <row r="8" spans="1:23" ht="14.25" thickBot="1" x14ac:dyDescent="0.2">
      <c r="A8" s="53">
        <v>41968</v>
      </c>
      <c r="B8" s="43" t="s">
        <v>6</v>
      </c>
      <c r="C8" s="44"/>
      <c r="D8" s="69">
        <v>575953.04200000002</v>
      </c>
      <c r="E8" s="69">
        <v>632881.99140000006</v>
      </c>
      <c r="F8" s="70">
        <v>91.0048081358632</v>
      </c>
      <c r="G8" s="69">
        <v>532304.16630000004</v>
      </c>
      <c r="H8" s="70">
        <v>8.1999876129844207</v>
      </c>
      <c r="I8" s="69">
        <v>150894.26029999999</v>
      </c>
      <c r="J8" s="70">
        <v>26.199056050823</v>
      </c>
      <c r="K8" s="69">
        <v>79813.431700000001</v>
      </c>
      <c r="L8" s="70">
        <v>14.993952095993601</v>
      </c>
      <c r="M8" s="70">
        <v>0.89058729948082205</v>
      </c>
      <c r="N8" s="69">
        <v>19252238.461599998</v>
      </c>
      <c r="O8" s="69">
        <v>243668638.7692</v>
      </c>
      <c r="P8" s="69">
        <v>22062</v>
      </c>
      <c r="Q8" s="69">
        <v>21173</v>
      </c>
      <c r="R8" s="70">
        <v>4.1987436829924896</v>
      </c>
      <c r="S8" s="69">
        <v>26.1061119572115</v>
      </c>
      <c r="T8" s="69">
        <v>25.094996358569901</v>
      </c>
      <c r="U8" s="71">
        <v>3.8730991435984699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76766.6639</v>
      </c>
      <c r="E9" s="69">
        <v>82232.858699999997</v>
      </c>
      <c r="F9" s="70">
        <v>93.352785144024196</v>
      </c>
      <c r="G9" s="69">
        <v>71034.025099999999</v>
      </c>
      <c r="H9" s="70">
        <v>8.0702716647828208</v>
      </c>
      <c r="I9" s="69">
        <v>17069.172699999999</v>
      </c>
      <c r="J9" s="70">
        <v>22.235136754457798</v>
      </c>
      <c r="K9" s="69">
        <v>15395.376</v>
      </c>
      <c r="L9" s="70">
        <v>21.673241771569</v>
      </c>
      <c r="M9" s="70">
        <v>0.10872074186430999</v>
      </c>
      <c r="N9" s="69">
        <v>2447378.4</v>
      </c>
      <c r="O9" s="69">
        <v>41458656.1668</v>
      </c>
      <c r="P9" s="69">
        <v>4463</v>
      </c>
      <c r="Q9" s="69">
        <v>4092</v>
      </c>
      <c r="R9" s="70">
        <v>9.0664711632453496</v>
      </c>
      <c r="S9" s="69">
        <v>17.2006865113153</v>
      </c>
      <c r="T9" s="69">
        <v>17.056895698924698</v>
      </c>
      <c r="U9" s="71">
        <v>0.83595972925811102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91173.5867</v>
      </c>
      <c r="E10" s="69">
        <v>110195.4451</v>
      </c>
      <c r="F10" s="70">
        <v>82.738071993140906</v>
      </c>
      <c r="G10" s="69">
        <v>89372.399799999999</v>
      </c>
      <c r="H10" s="70">
        <v>2.0153726475184301</v>
      </c>
      <c r="I10" s="69">
        <v>25214.9506</v>
      </c>
      <c r="J10" s="70">
        <v>27.655981861246701</v>
      </c>
      <c r="K10" s="69">
        <v>24016.223699999999</v>
      </c>
      <c r="L10" s="70">
        <v>26.872081038155098</v>
      </c>
      <c r="M10" s="70">
        <v>4.9913213458283999E-2</v>
      </c>
      <c r="N10" s="69">
        <v>3095954.5019</v>
      </c>
      <c r="O10" s="69">
        <v>58139092.688500002</v>
      </c>
      <c r="P10" s="69">
        <v>73717</v>
      </c>
      <c r="Q10" s="69">
        <v>71339</v>
      </c>
      <c r="R10" s="70">
        <v>3.3333800585934701</v>
      </c>
      <c r="S10" s="69">
        <v>1.2368054410787199</v>
      </c>
      <c r="T10" s="69">
        <v>1.1945268030109799</v>
      </c>
      <c r="U10" s="71">
        <v>3.4183741972277799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64613.068500000001</v>
      </c>
      <c r="E11" s="69">
        <v>72850.740600000005</v>
      </c>
      <c r="F11" s="70">
        <v>88.6923975897096</v>
      </c>
      <c r="G11" s="69">
        <v>53692.251600000003</v>
      </c>
      <c r="H11" s="70">
        <v>20.339651578329399</v>
      </c>
      <c r="I11" s="69">
        <v>12028.0157</v>
      </c>
      <c r="J11" s="70">
        <v>18.6154534666621</v>
      </c>
      <c r="K11" s="69">
        <v>12135.3496</v>
      </c>
      <c r="L11" s="70">
        <v>22.601677594761199</v>
      </c>
      <c r="M11" s="70">
        <v>-8.8447307690250002E-3</v>
      </c>
      <c r="N11" s="69">
        <v>1971901.9294</v>
      </c>
      <c r="O11" s="69">
        <v>24082841.675299998</v>
      </c>
      <c r="P11" s="69">
        <v>3296</v>
      </c>
      <c r="Q11" s="69">
        <v>3074</v>
      </c>
      <c r="R11" s="70">
        <v>7.2218607677293498</v>
      </c>
      <c r="S11" s="69">
        <v>19.603479520631101</v>
      </c>
      <c r="T11" s="69">
        <v>19.665620039037101</v>
      </c>
      <c r="U11" s="71">
        <v>-0.31698718760932298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230182.81340000001</v>
      </c>
      <c r="E12" s="69">
        <v>318524.39929999999</v>
      </c>
      <c r="F12" s="70">
        <v>72.2653630007175</v>
      </c>
      <c r="G12" s="69">
        <v>246593.01869999999</v>
      </c>
      <c r="H12" s="70">
        <v>-6.6547728668524497</v>
      </c>
      <c r="I12" s="69">
        <v>39952.462699999996</v>
      </c>
      <c r="J12" s="70">
        <v>17.356840030698802</v>
      </c>
      <c r="K12" s="69">
        <v>-12379.209800000001</v>
      </c>
      <c r="L12" s="70">
        <v>-5.0200974323041496</v>
      </c>
      <c r="M12" s="70">
        <v>-4.2273839239722699</v>
      </c>
      <c r="N12" s="69">
        <v>11970080.7742</v>
      </c>
      <c r="O12" s="69">
        <v>85595684.187999994</v>
      </c>
      <c r="P12" s="69">
        <v>1868</v>
      </c>
      <c r="Q12" s="69">
        <v>1736</v>
      </c>
      <c r="R12" s="70">
        <v>7.6036866359447099</v>
      </c>
      <c r="S12" s="69">
        <v>123.22420417558899</v>
      </c>
      <c r="T12" s="69">
        <v>99.040262384792598</v>
      </c>
      <c r="U12" s="71">
        <v>19.625967116277899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340797.98009999999</v>
      </c>
      <c r="E13" s="69">
        <v>427025.80940000003</v>
      </c>
      <c r="F13" s="70">
        <v>79.807349485232294</v>
      </c>
      <c r="G13" s="69">
        <v>380589.2403</v>
      </c>
      <c r="H13" s="70">
        <v>-10.455172134828199</v>
      </c>
      <c r="I13" s="69">
        <v>81939.8459</v>
      </c>
      <c r="J13" s="70">
        <v>24.043524517356701</v>
      </c>
      <c r="K13" s="69">
        <v>79129.100200000001</v>
      </c>
      <c r="L13" s="70">
        <v>20.791207901102599</v>
      </c>
      <c r="M13" s="70">
        <v>3.5521011775640002E-2</v>
      </c>
      <c r="N13" s="69">
        <v>13085111.565099999</v>
      </c>
      <c r="O13" s="69">
        <v>121762184.5424</v>
      </c>
      <c r="P13" s="69">
        <v>10336</v>
      </c>
      <c r="Q13" s="69">
        <v>10013</v>
      </c>
      <c r="R13" s="70">
        <v>3.2258064516128999</v>
      </c>
      <c r="S13" s="69">
        <v>32.971940799148598</v>
      </c>
      <c r="T13" s="69">
        <v>33.443974163587299</v>
      </c>
      <c r="U13" s="71">
        <v>-1.4316214120186701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246507.96799999999</v>
      </c>
      <c r="E14" s="69">
        <v>146119.4564</v>
      </c>
      <c r="F14" s="70">
        <v>168.70304206798301</v>
      </c>
      <c r="G14" s="69">
        <v>177933.69680000001</v>
      </c>
      <c r="H14" s="70">
        <v>38.539226932984199</v>
      </c>
      <c r="I14" s="69">
        <v>44179.633699999998</v>
      </c>
      <c r="J14" s="70">
        <v>17.9221929653811</v>
      </c>
      <c r="K14" s="69">
        <v>34763.811500000003</v>
      </c>
      <c r="L14" s="70">
        <v>19.5375087041973</v>
      </c>
      <c r="M14" s="70">
        <v>0.27085126151946898</v>
      </c>
      <c r="N14" s="69">
        <v>6186083.9288999997</v>
      </c>
      <c r="O14" s="69">
        <v>58929029.726199999</v>
      </c>
      <c r="P14" s="69">
        <v>3292</v>
      </c>
      <c r="Q14" s="69">
        <v>2810</v>
      </c>
      <c r="R14" s="70">
        <v>17.153024911031999</v>
      </c>
      <c r="S14" s="69">
        <v>74.880913730255202</v>
      </c>
      <c r="T14" s="69">
        <v>70.010898896797201</v>
      </c>
      <c r="U14" s="71">
        <v>6.5036797641136399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115140.3045</v>
      </c>
      <c r="E15" s="69">
        <v>104613.06969999999</v>
      </c>
      <c r="F15" s="70">
        <v>110.06302064377699</v>
      </c>
      <c r="G15" s="69">
        <v>113792.9537</v>
      </c>
      <c r="H15" s="70">
        <v>1.1840371096721001</v>
      </c>
      <c r="I15" s="69">
        <v>21934.5</v>
      </c>
      <c r="J15" s="70">
        <v>19.0502362272283</v>
      </c>
      <c r="K15" s="69">
        <v>23813.4836</v>
      </c>
      <c r="L15" s="70">
        <v>20.927028278729001</v>
      </c>
      <c r="M15" s="70">
        <v>-7.8904188549716994E-2</v>
      </c>
      <c r="N15" s="69">
        <v>5440205.5761000002</v>
      </c>
      <c r="O15" s="69">
        <v>46308346.244599998</v>
      </c>
      <c r="P15" s="69">
        <v>4172</v>
      </c>
      <c r="Q15" s="69">
        <v>4133</v>
      </c>
      <c r="R15" s="70">
        <v>0.94362448584563996</v>
      </c>
      <c r="S15" s="69">
        <v>27.5983471955896</v>
      </c>
      <c r="T15" s="69">
        <v>26.327141809823399</v>
      </c>
      <c r="U15" s="71">
        <v>4.6060924473383604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674004.49580000003</v>
      </c>
      <c r="E16" s="69">
        <v>566105.8432</v>
      </c>
      <c r="F16" s="70">
        <v>119.05980196037</v>
      </c>
      <c r="G16" s="69">
        <v>541620.91910000006</v>
      </c>
      <c r="H16" s="70">
        <v>24.442109237578698</v>
      </c>
      <c r="I16" s="69">
        <v>17040.709800000001</v>
      </c>
      <c r="J16" s="70">
        <v>2.5282783581100299</v>
      </c>
      <c r="K16" s="69">
        <v>23122.301599999999</v>
      </c>
      <c r="L16" s="70">
        <v>4.2690931580748099</v>
      </c>
      <c r="M16" s="70">
        <v>-0.26301844449602702</v>
      </c>
      <c r="N16" s="69">
        <v>21292408.039999999</v>
      </c>
      <c r="O16" s="69">
        <v>331991594.75690001</v>
      </c>
      <c r="P16" s="69">
        <v>29259</v>
      </c>
      <c r="Q16" s="69">
        <v>28125</v>
      </c>
      <c r="R16" s="70">
        <v>4.0319999999999903</v>
      </c>
      <c r="S16" s="69">
        <v>23.0358008065894</v>
      </c>
      <c r="T16" s="69">
        <v>22.816798044444401</v>
      </c>
      <c r="U16" s="71">
        <v>0.95070609432573105</v>
      </c>
      <c r="V16" s="56"/>
      <c r="W16" s="56"/>
    </row>
    <row r="17" spans="1:23" ht="12" thickBot="1" x14ac:dyDescent="0.2">
      <c r="A17" s="54"/>
      <c r="B17" s="43" t="s">
        <v>15</v>
      </c>
      <c r="C17" s="44"/>
      <c r="D17" s="69">
        <v>422175.07659999997</v>
      </c>
      <c r="E17" s="69">
        <v>497598.66720000003</v>
      </c>
      <c r="F17" s="70">
        <v>84.842485406078296</v>
      </c>
      <c r="G17" s="69">
        <v>500576.06900000002</v>
      </c>
      <c r="H17" s="70">
        <v>-15.662153517770401</v>
      </c>
      <c r="I17" s="69">
        <v>44832.970099999999</v>
      </c>
      <c r="J17" s="70">
        <v>10.6195208066435</v>
      </c>
      <c r="K17" s="69">
        <v>53211.284699999997</v>
      </c>
      <c r="L17" s="70">
        <v>10.6300097018821</v>
      </c>
      <c r="M17" s="70">
        <v>-0.15745371770736499</v>
      </c>
      <c r="N17" s="69">
        <v>14011179.396199999</v>
      </c>
      <c r="O17" s="69">
        <v>313041479.5219</v>
      </c>
      <c r="P17" s="69">
        <v>9809</v>
      </c>
      <c r="Q17" s="69">
        <v>9848</v>
      </c>
      <c r="R17" s="70">
        <v>-0.39601949634443501</v>
      </c>
      <c r="S17" s="69">
        <v>43.0395633194006</v>
      </c>
      <c r="T17" s="69">
        <v>45.593141693744897</v>
      </c>
      <c r="U17" s="71">
        <v>-5.93309545311606</v>
      </c>
      <c r="V17" s="38"/>
      <c r="W17" s="38"/>
    </row>
    <row r="18" spans="1:23" ht="12" thickBot="1" x14ac:dyDescent="0.2">
      <c r="A18" s="54"/>
      <c r="B18" s="43" t="s">
        <v>16</v>
      </c>
      <c r="C18" s="44"/>
      <c r="D18" s="69">
        <v>1284430.3478000001</v>
      </c>
      <c r="E18" s="69">
        <v>1281474.203</v>
      </c>
      <c r="F18" s="70">
        <v>100.230683129873</v>
      </c>
      <c r="G18" s="69">
        <v>1246362.1952</v>
      </c>
      <c r="H18" s="70">
        <v>3.0543410853288502</v>
      </c>
      <c r="I18" s="69">
        <v>201606.81770000001</v>
      </c>
      <c r="J18" s="70">
        <v>15.6962047841143</v>
      </c>
      <c r="K18" s="69">
        <v>192427.91450000001</v>
      </c>
      <c r="L18" s="70">
        <v>15.4391648945291</v>
      </c>
      <c r="M18" s="70">
        <v>4.7700476429576998E-2</v>
      </c>
      <c r="N18" s="69">
        <v>48265241.488899998</v>
      </c>
      <c r="O18" s="69">
        <v>732173256.86549997</v>
      </c>
      <c r="P18" s="69">
        <v>67094</v>
      </c>
      <c r="Q18" s="69">
        <v>62129</v>
      </c>
      <c r="R18" s="70">
        <v>7.9914371710473304</v>
      </c>
      <c r="S18" s="69">
        <v>19.1437438191194</v>
      </c>
      <c r="T18" s="69">
        <v>19.119547185694302</v>
      </c>
      <c r="U18" s="71">
        <v>0.12639446940885499</v>
      </c>
      <c r="V18" s="38"/>
      <c r="W18" s="38"/>
    </row>
    <row r="19" spans="1:23" ht="12" thickBot="1" x14ac:dyDescent="0.2">
      <c r="A19" s="54"/>
      <c r="B19" s="43" t="s">
        <v>17</v>
      </c>
      <c r="C19" s="44"/>
      <c r="D19" s="69">
        <v>634593.83550000004</v>
      </c>
      <c r="E19" s="69">
        <v>622598.5159</v>
      </c>
      <c r="F19" s="70">
        <v>101.926654062556</v>
      </c>
      <c r="G19" s="69">
        <v>600430.20369999995</v>
      </c>
      <c r="H19" s="70">
        <v>5.6898589693648498</v>
      </c>
      <c r="I19" s="69">
        <v>25702.5072</v>
      </c>
      <c r="J19" s="70">
        <v>4.0502295739681804</v>
      </c>
      <c r="K19" s="69">
        <v>50593.600299999998</v>
      </c>
      <c r="L19" s="70">
        <v>8.4262250613359697</v>
      </c>
      <c r="M19" s="70">
        <v>-0.49198105990492202</v>
      </c>
      <c r="N19" s="69">
        <v>19880334.612599999</v>
      </c>
      <c r="O19" s="69">
        <v>242270696.9217</v>
      </c>
      <c r="P19" s="69">
        <v>14046</v>
      </c>
      <c r="Q19" s="69">
        <v>13073</v>
      </c>
      <c r="R19" s="70">
        <v>7.4428210816186002</v>
      </c>
      <c r="S19" s="69">
        <v>45.179683575395103</v>
      </c>
      <c r="T19" s="69">
        <v>43.027746928784502</v>
      </c>
      <c r="U19" s="71">
        <v>4.7630626784260199</v>
      </c>
      <c r="V19" s="38"/>
      <c r="W19" s="38"/>
    </row>
    <row r="20" spans="1:23" ht="12" thickBot="1" x14ac:dyDescent="0.2">
      <c r="A20" s="54"/>
      <c r="B20" s="43" t="s">
        <v>18</v>
      </c>
      <c r="C20" s="44"/>
      <c r="D20" s="69">
        <v>920280.30900000001</v>
      </c>
      <c r="E20" s="69">
        <v>921213.09550000005</v>
      </c>
      <c r="F20" s="70">
        <v>99.898743677813897</v>
      </c>
      <c r="G20" s="69">
        <v>944119.45869999996</v>
      </c>
      <c r="H20" s="70">
        <v>-2.5250141261599701</v>
      </c>
      <c r="I20" s="69">
        <v>71189.756999999998</v>
      </c>
      <c r="J20" s="70">
        <v>7.7356601356989403</v>
      </c>
      <c r="K20" s="69">
        <v>37423.6878</v>
      </c>
      <c r="L20" s="70">
        <v>3.96387209850863</v>
      </c>
      <c r="M20" s="70">
        <v>0.90226461326988705</v>
      </c>
      <c r="N20" s="69">
        <v>39590157.388300002</v>
      </c>
      <c r="O20" s="69">
        <v>379180074.24110001</v>
      </c>
      <c r="P20" s="69">
        <v>40445</v>
      </c>
      <c r="Q20" s="69">
        <v>38631</v>
      </c>
      <c r="R20" s="70">
        <v>4.6957106986617001</v>
      </c>
      <c r="S20" s="69">
        <v>22.7538709111139</v>
      </c>
      <c r="T20" s="69">
        <v>21.748953231860401</v>
      </c>
      <c r="U20" s="71">
        <v>4.4164691061976402</v>
      </c>
      <c r="V20" s="38"/>
      <c r="W20" s="38"/>
    </row>
    <row r="21" spans="1:23" ht="12" thickBot="1" x14ac:dyDescent="0.2">
      <c r="A21" s="54"/>
      <c r="B21" s="43" t="s">
        <v>19</v>
      </c>
      <c r="C21" s="44"/>
      <c r="D21" s="69">
        <v>325184.70380000002</v>
      </c>
      <c r="E21" s="69">
        <v>319501.3027</v>
      </c>
      <c r="F21" s="70">
        <v>101.77883503196099</v>
      </c>
      <c r="G21" s="69">
        <v>319885.82459999999</v>
      </c>
      <c r="H21" s="70">
        <v>1.6564907828053901</v>
      </c>
      <c r="I21" s="69">
        <v>29799.1924</v>
      </c>
      <c r="J21" s="70">
        <v>9.1637743263371796</v>
      </c>
      <c r="K21" s="69">
        <v>36427.67</v>
      </c>
      <c r="L21" s="70">
        <v>11.387709988572</v>
      </c>
      <c r="M21" s="70">
        <v>-0.18196271131258199</v>
      </c>
      <c r="N21" s="69">
        <v>11296496.4583</v>
      </c>
      <c r="O21" s="69">
        <v>143238605.942</v>
      </c>
      <c r="P21" s="69">
        <v>31544</v>
      </c>
      <c r="Q21" s="69">
        <v>31167</v>
      </c>
      <c r="R21" s="70">
        <v>1.2096127314146401</v>
      </c>
      <c r="S21" s="69">
        <v>10.308924163073801</v>
      </c>
      <c r="T21" s="69">
        <v>10.228274421663899</v>
      </c>
      <c r="U21" s="71">
        <v>0.78232936952574605</v>
      </c>
      <c r="V21" s="38"/>
      <c r="W21" s="38"/>
    </row>
    <row r="22" spans="1:23" ht="12" thickBot="1" x14ac:dyDescent="0.2">
      <c r="A22" s="54"/>
      <c r="B22" s="43" t="s">
        <v>20</v>
      </c>
      <c r="C22" s="44"/>
      <c r="D22" s="69">
        <v>911722.92169999995</v>
      </c>
      <c r="E22" s="69">
        <v>848706.99979999999</v>
      </c>
      <c r="F22" s="70">
        <v>107.42493250495799</v>
      </c>
      <c r="G22" s="69">
        <v>844799.48100000003</v>
      </c>
      <c r="H22" s="70">
        <v>7.9218136617202903</v>
      </c>
      <c r="I22" s="69">
        <v>36411.660000000003</v>
      </c>
      <c r="J22" s="70">
        <v>3.9937199266753902</v>
      </c>
      <c r="K22" s="69">
        <v>105992.5497</v>
      </c>
      <c r="L22" s="70">
        <v>12.546474291690499</v>
      </c>
      <c r="M22" s="70">
        <v>-0.65646962826105104</v>
      </c>
      <c r="N22" s="69">
        <v>28258194.7718</v>
      </c>
      <c r="O22" s="69">
        <v>436749357.79369998</v>
      </c>
      <c r="P22" s="69">
        <v>54382</v>
      </c>
      <c r="Q22" s="69">
        <v>50584</v>
      </c>
      <c r="R22" s="70">
        <v>7.5083030207180101</v>
      </c>
      <c r="S22" s="69">
        <v>16.765159826780899</v>
      </c>
      <c r="T22" s="69">
        <v>17.327036171516699</v>
      </c>
      <c r="U22" s="71">
        <v>-3.3514523603778299</v>
      </c>
      <c r="V22" s="38"/>
      <c r="W22" s="38"/>
    </row>
    <row r="23" spans="1:23" ht="12" thickBot="1" x14ac:dyDescent="0.2">
      <c r="A23" s="54"/>
      <c r="B23" s="43" t="s">
        <v>21</v>
      </c>
      <c r="C23" s="44"/>
      <c r="D23" s="69">
        <v>2233138.9741000002</v>
      </c>
      <c r="E23" s="69">
        <v>2652884.7873999998</v>
      </c>
      <c r="F23" s="70">
        <v>84.177759422738504</v>
      </c>
      <c r="G23" s="69">
        <v>2251314.9632999999</v>
      </c>
      <c r="H23" s="70">
        <v>-0.80734990422475195</v>
      </c>
      <c r="I23" s="69">
        <v>233503.80249999999</v>
      </c>
      <c r="J23" s="70">
        <v>10.456304117575399</v>
      </c>
      <c r="K23" s="69">
        <v>168647.9258</v>
      </c>
      <c r="L23" s="70">
        <v>7.4910853678507099</v>
      </c>
      <c r="M23" s="70">
        <v>0.38456373769406899</v>
      </c>
      <c r="N23" s="69">
        <v>78284205.457200006</v>
      </c>
      <c r="O23" s="69">
        <v>957225132.95340002</v>
      </c>
      <c r="P23" s="69">
        <v>73400</v>
      </c>
      <c r="Q23" s="69">
        <v>69803</v>
      </c>
      <c r="R23" s="70">
        <v>5.1530736501296497</v>
      </c>
      <c r="S23" s="69">
        <v>30.4242367043597</v>
      </c>
      <c r="T23" s="69">
        <v>28.7809094809679</v>
      </c>
      <c r="U23" s="71">
        <v>5.4013753553143999</v>
      </c>
      <c r="V23" s="38"/>
      <c r="W23" s="38"/>
    </row>
    <row r="24" spans="1:23" ht="12" thickBot="1" x14ac:dyDescent="0.2">
      <c r="A24" s="54"/>
      <c r="B24" s="43" t="s">
        <v>22</v>
      </c>
      <c r="C24" s="44"/>
      <c r="D24" s="69">
        <v>223509.2261</v>
      </c>
      <c r="E24" s="69">
        <v>258411.17110000001</v>
      </c>
      <c r="F24" s="70">
        <v>86.493639244994696</v>
      </c>
      <c r="G24" s="69">
        <v>239616.0287</v>
      </c>
      <c r="H24" s="70">
        <v>-6.7219220214044002</v>
      </c>
      <c r="I24" s="69">
        <v>37044.177900000002</v>
      </c>
      <c r="J24" s="70">
        <v>16.573892069863</v>
      </c>
      <c r="K24" s="69">
        <v>37591.949200000003</v>
      </c>
      <c r="L24" s="70">
        <v>15.688411749393101</v>
      </c>
      <c r="M24" s="70">
        <v>-1.4571505645681999E-2</v>
      </c>
      <c r="N24" s="69">
        <v>7274413.3949999996</v>
      </c>
      <c r="O24" s="69">
        <v>100304515.6117</v>
      </c>
      <c r="P24" s="69">
        <v>25426</v>
      </c>
      <c r="Q24" s="69">
        <v>24382</v>
      </c>
      <c r="R24" s="70">
        <v>4.28184726437535</v>
      </c>
      <c r="S24" s="69">
        <v>8.7905776016675805</v>
      </c>
      <c r="T24" s="69">
        <v>9.04325441719301</v>
      </c>
      <c r="U24" s="71">
        <v>-2.8744051525976499</v>
      </c>
      <c r="V24" s="38"/>
      <c r="W24" s="38"/>
    </row>
    <row r="25" spans="1:23" ht="12" thickBot="1" x14ac:dyDescent="0.2">
      <c r="A25" s="54"/>
      <c r="B25" s="43" t="s">
        <v>23</v>
      </c>
      <c r="C25" s="44"/>
      <c r="D25" s="69">
        <v>280601.19790000003</v>
      </c>
      <c r="E25" s="69">
        <v>296615.91389999999</v>
      </c>
      <c r="F25" s="70">
        <v>94.600857455881794</v>
      </c>
      <c r="G25" s="69">
        <v>233527.35939999999</v>
      </c>
      <c r="H25" s="70">
        <v>20.157740241206199</v>
      </c>
      <c r="I25" s="69">
        <v>18187.7359</v>
      </c>
      <c r="J25" s="70">
        <v>6.48170287087716</v>
      </c>
      <c r="K25" s="69">
        <v>20837.7703</v>
      </c>
      <c r="L25" s="70">
        <v>8.92305310758376</v>
      </c>
      <c r="M25" s="70">
        <v>-0.12717456627305301</v>
      </c>
      <c r="N25" s="69">
        <v>9008270.3792000003</v>
      </c>
      <c r="O25" s="69">
        <v>100984601.7238</v>
      </c>
      <c r="P25" s="69">
        <v>19495</v>
      </c>
      <c r="Q25" s="69">
        <v>18349</v>
      </c>
      <c r="R25" s="70">
        <v>6.24557196577471</v>
      </c>
      <c r="S25" s="69">
        <v>14.393495660425801</v>
      </c>
      <c r="T25" s="69">
        <v>14.9071882064418</v>
      </c>
      <c r="U25" s="71">
        <v>-3.5689213943239002</v>
      </c>
      <c r="V25" s="38"/>
      <c r="W25" s="38"/>
    </row>
    <row r="26" spans="1:23" ht="12" thickBot="1" x14ac:dyDescent="0.2">
      <c r="A26" s="54"/>
      <c r="B26" s="43" t="s">
        <v>24</v>
      </c>
      <c r="C26" s="44"/>
      <c r="D26" s="69">
        <v>524802.11549999996</v>
      </c>
      <c r="E26" s="69">
        <v>569527.98360000004</v>
      </c>
      <c r="F26" s="70">
        <v>92.146853291161094</v>
      </c>
      <c r="G26" s="69">
        <v>516785.02159999998</v>
      </c>
      <c r="H26" s="70">
        <v>1.5513402217383701</v>
      </c>
      <c r="I26" s="69">
        <v>121622.0319</v>
      </c>
      <c r="J26" s="70">
        <v>23.174836439850399</v>
      </c>
      <c r="K26" s="69">
        <v>96533.173899999994</v>
      </c>
      <c r="L26" s="70">
        <v>18.679561106691299</v>
      </c>
      <c r="M26" s="70">
        <v>0.25989882012985399</v>
      </c>
      <c r="N26" s="69">
        <v>15207481.767899999</v>
      </c>
      <c r="O26" s="69">
        <v>205552388.31659999</v>
      </c>
      <c r="P26" s="69">
        <v>45412</v>
      </c>
      <c r="Q26" s="69">
        <v>43087</v>
      </c>
      <c r="R26" s="70">
        <v>5.3960591361663699</v>
      </c>
      <c r="S26" s="69">
        <v>11.5564633907337</v>
      </c>
      <c r="T26" s="69">
        <v>11.630155578248701</v>
      </c>
      <c r="U26" s="71">
        <v>-0.63767075638397797</v>
      </c>
      <c r="V26" s="38"/>
      <c r="W26" s="38"/>
    </row>
    <row r="27" spans="1:23" ht="12" thickBot="1" x14ac:dyDescent="0.2">
      <c r="A27" s="54"/>
      <c r="B27" s="43" t="s">
        <v>25</v>
      </c>
      <c r="C27" s="44"/>
      <c r="D27" s="69">
        <v>233287.54329999999</v>
      </c>
      <c r="E27" s="69">
        <v>254717.5992</v>
      </c>
      <c r="F27" s="70">
        <v>91.586739209498703</v>
      </c>
      <c r="G27" s="69">
        <v>229706.8714</v>
      </c>
      <c r="H27" s="70">
        <v>1.55880051744939</v>
      </c>
      <c r="I27" s="69">
        <v>63743.420400000003</v>
      </c>
      <c r="J27" s="70">
        <v>27.3239708808747</v>
      </c>
      <c r="K27" s="69">
        <v>67665.217699999994</v>
      </c>
      <c r="L27" s="70">
        <v>29.457202254159501</v>
      </c>
      <c r="M27" s="70">
        <v>-5.7958836656488003E-2</v>
      </c>
      <c r="N27" s="69">
        <v>7259718.2703999998</v>
      </c>
      <c r="O27" s="69">
        <v>92377298.488600001</v>
      </c>
      <c r="P27" s="69">
        <v>32422</v>
      </c>
      <c r="Q27" s="69">
        <v>30253</v>
      </c>
      <c r="R27" s="70">
        <v>7.1695369054308697</v>
      </c>
      <c r="S27" s="69">
        <v>7.1953470883967698</v>
      </c>
      <c r="T27" s="69">
        <v>7.3714471259048704</v>
      </c>
      <c r="U27" s="71">
        <v>-2.4474154664766599</v>
      </c>
      <c r="V27" s="38"/>
      <c r="W27" s="38"/>
    </row>
    <row r="28" spans="1:23" ht="12" thickBot="1" x14ac:dyDescent="0.2">
      <c r="A28" s="54"/>
      <c r="B28" s="43" t="s">
        <v>26</v>
      </c>
      <c r="C28" s="44"/>
      <c r="D28" s="69">
        <v>974791.24129999999</v>
      </c>
      <c r="E28" s="69">
        <v>1278981.04</v>
      </c>
      <c r="F28" s="70">
        <v>76.216238616015801</v>
      </c>
      <c r="G28" s="69">
        <v>950506.46799999999</v>
      </c>
      <c r="H28" s="70">
        <v>2.5549298313664899</v>
      </c>
      <c r="I28" s="69">
        <v>39544.735800000002</v>
      </c>
      <c r="J28" s="70">
        <v>4.0567389328675496</v>
      </c>
      <c r="K28" s="69">
        <v>47211.601499999997</v>
      </c>
      <c r="L28" s="70">
        <v>4.9669942382759302</v>
      </c>
      <c r="M28" s="70">
        <v>-0.162393679867013</v>
      </c>
      <c r="N28" s="69">
        <v>34100152.682700001</v>
      </c>
      <c r="O28" s="69">
        <v>327982035.49180001</v>
      </c>
      <c r="P28" s="69">
        <v>48037</v>
      </c>
      <c r="Q28" s="69">
        <v>46699</v>
      </c>
      <c r="R28" s="70">
        <v>2.8651577121565901</v>
      </c>
      <c r="S28" s="69">
        <v>20.292508718279699</v>
      </c>
      <c r="T28" s="69">
        <v>20.4874386753464</v>
      </c>
      <c r="U28" s="71">
        <v>-0.96060058306694496</v>
      </c>
      <c r="V28" s="38"/>
      <c r="W28" s="38"/>
    </row>
    <row r="29" spans="1:23" ht="12" thickBot="1" x14ac:dyDescent="0.2">
      <c r="A29" s="54"/>
      <c r="B29" s="43" t="s">
        <v>27</v>
      </c>
      <c r="C29" s="44"/>
      <c r="D29" s="69">
        <v>606998.86499999999</v>
      </c>
      <c r="E29" s="69">
        <v>551330.29859999998</v>
      </c>
      <c r="F29" s="70">
        <v>110.09713533636</v>
      </c>
      <c r="G29" s="69">
        <v>526076.10490000003</v>
      </c>
      <c r="H29" s="70">
        <v>15.382329542487399</v>
      </c>
      <c r="I29" s="69">
        <v>80300.971399999995</v>
      </c>
      <c r="J29" s="70">
        <v>13.229179827214301</v>
      </c>
      <c r="K29" s="69">
        <v>80672.308900000004</v>
      </c>
      <c r="L29" s="70">
        <v>15.334722134040801</v>
      </c>
      <c r="M29" s="70">
        <v>-4.60303547851E-3</v>
      </c>
      <c r="N29" s="69">
        <v>18162776.295299999</v>
      </c>
      <c r="O29" s="69">
        <v>223580860.1868</v>
      </c>
      <c r="P29" s="69">
        <v>101360</v>
      </c>
      <c r="Q29" s="69">
        <v>100654</v>
      </c>
      <c r="R29" s="70">
        <v>0.70141276054602697</v>
      </c>
      <c r="S29" s="69">
        <v>5.9885444455406498</v>
      </c>
      <c r="T29" s="69">
        <v>5.8405595753770303</v>
      </c>
      <c r="U29" s="71">
        <v>2.47113253494862</v>
      </c>
      <c r="V29" s="38"/>
      <c r="W29" s="38"/>
    </row>
    <row r="30" spans="1:23" ht="12" thickBot="1" x14ac:dyDescent="0.2">
      <c r="A30" s="54"/>
      <c r="B30" s="43" t="s">
        <v>28</v>
      </c>
      <c r="C30" s="44"/>
      <c r="D30" s="69">
        <v>689539.47900000005</v>
      </c>
      <c r="E30" s="69">
        <v>876771.45719999995</v>
      </c>
      <c r="F30" s="70">
        <v>78.645292719960096</v>
      </c>
      <c r="G30" s="69">
        <v>676844.56290000002</v>
      </c>
      <c r="H30" s="70">
        <v>1.8756028778021701</v>
      </c>
      <c r="I30" s="69">
        <v>81169.767800000001</v>
      </c>
      <c r="J30" s="70">
        <v>11.771591079558799</v>
      </c>
      <c r="K30" s="69">
        <v>105577.7311</v>
      </c>
      <c r="L30" s="70">
        <v>15.5985194957677</v>
      </c>
      <c r="M30" s="70">
        <v>-0.231184768281121</v>
      </c>
      <c r="N30" s="69">
        <v>23388831.616799999</v>
      </c>
      <c r="O30" s="69">
        <v>395323049.25569999</v>
      </c>
      <c r="P30" s="69">
        <v>57319</v>
      </c>
      <c r="Q30" s="69">
        <v>55859</v>
      </c>
      <c r="R30" s="70">
        <v>2.6137238403838299</v>
      </c>
      <c r="S30" s="69">
        <v>12.0298588426176</v>
      </c>
      <c r="T30" s="69">
        <v>12.2398236058648</v>
      </c>
      <c r="U30" s="71">
        <v>-1.74536348259803</v>
      </c>
      <c r="V30" s="38"/>
      <c r="W30" s="38"/>
    </row>
    <row r="31" spans="1:23" ht="12" thickBot="1" x14ac:dyDescent="0.2">
      <c r="A31" s="54"/>
      <c r="B31" s="43" t="s">
        <v>29</v>
      </c>
      <c r="C31" s="44"/>
      <c r="D31" s="69">
        <v>594825.18709999998</v>
      </c>
      <c r="E31" s="69">
        <v>831382.68130000005</v>
      </c>
      <c r="F31" s="70">
        <v>71.546497236374407</v>
      </c>
      <c r="G31" s="69">
        <v>708014.96030000004</v>
      </c>
      <c r="H31" s="70">
        <v>-15.9869182922405</v>
      </c>
      <c r="I31" s="69">
        <v>25963.2889</v>
      </c>
      <c r="J31" s="70">
        <v>4.3648603763033202</v>
      </c>
      <c r="K31" s="69">
        <v>43093.433900000004</v>
      </c>
      <c r="L31" s="70">
        <v>6.0865145959261202</v>
      </c>
      <c r="M31" s="70">
        <v>-0.39751171929698598</v>
      </c>
      <c r="N31" s="69">
        <v>41311407.6919</v>
      </c>
      <c r="O31" s="69">
        <v>357940724.89999998</v>
      </c>
      <c r="P31" s="69">
        <v>25853</v>
      </c>
      <c r="Q31" s="69">
        <v>24826</v>
      </c>
      <c r="R31" s="70">
        <v>4.1367920728268697</v>
      </c>
      <c r="S31" s="69">
        <v>23.007975364561201</v>
      </c>
      <c r="T31" s="69">
        <v>23.636002952549799</v>
      </c>
      <c r="U31" s="71">
        <v>-2.7296082251370901</v>
      </c>
      <c r="V31" s="38"/>
      <c r="W31" s="38"/>
    </row>
    <row r="32" spans="1:23" ht="12" thickBot="1" x14ac:dyDescent="0.2">
      <c r="A32" s="54"/>
      <c r="B32" s="43" t="s">
        <v>30</v>
      </c>
      <c r="C32" s="44"/>
      <c r="D32" s="69">
        <v>110604.1051</v>
      </c>
      <c r="E32" s="69">
        <v>132982.7225</v>
      </c>
      <c r="F32" s="70">
        <v>83.171785793451505</v>
      </c>
      <c r="G32" s="69">
        <v>121435.7043</v>
      </c>
      <c r="H32" s="70">
        <v>-8.9196165678268198</v>
      </c>
      <c r="I32" s="69">
        <v>31556.593199999999</v>
      </c>
      <c r="J32" s="70">
        <v>28.531122937497599</v>
      </c>
      <c r="K32" s="69">
        <v>33054.345800000003</v>
      </c>
      <c r="L32" s="70">
        <v>27.219627036823599</v>
      </c>
      <c r="M32" s="70">
        <v>-4.5311820995107999E-2</v>
      </c>
      <c r="N32" s="69">
        <v>3170254.2149999999</v>
      </c>
      <c r="O32" s="69">
        <v>48437452.473300003</v>
      </c>
      <c r="P32" s="69">
        <v>25406</v>
      </c>
      <c r="Q32" s="69">
        <v>24630</v>
      </c>
      <c r="R32" s="70">
        <v>3.15062931384491</v>
      </c>
      <c r="S32" s="69">
        <v>4.3534639494607603</v>
      </c>
      <c r="T32" s="69">
        <v>4.3411248193260299</v>
      </c>
      <c r="U32" s="71">
        <v>0.28343246384896498</v>
      </c>
      <c r="V32" s="38"/>
      <c r="W32" s="38"/>
    </row>
    <row r="33" spans="1:23" ht="12" thickBot="1" x14ac:dyDescent="0.2">
      <c r="A33" s="54"/>
      <c r="B33" s="43" t="s">
        <v>31</v>
      </c>
      <c r="C33" s="44"/>
      <c r="D33" s="72"/>
      <c r="E33" s="72"/>
      <c r="F33" s="72"/>
      <c r="G33" s="69">
        <v>7.6923000000000004</v>
      </c>
      <c r="H33" s="72"/>
      <c r="I33" s="72"/>
      <c r="J33" s="72"/>
      <c r="K33" s="69">
        <v>1.4977</v>
      </c>
      <c r="L33" s="70">
        <v>19.470119470119499</v>
      </c>
      <c r="M33" s="72"/>
      <c r="N33" s="69">
        <v>12.3628</v>
      </c>
      <c r="O33" s="69">
        <v>5006.7956999999997</v>
      </c>
      <c r="P33" s="72"/>
      <c r="Q33" s="72"/>
      <c r="R33" s="72"/>
      <c r="S33" s="72"/>
      <c r="T33" s="72"/>
      <c r="U33" s="73"/>
      <c r="V33" s="38"/>
      <c r="W33" s="38"/>
    </row>
    <row r="34" spans="1:23" ht="12" thickBot="1" x14ac:dyDescent="0.2">
      <c r="A34" s="54"/>
      <c r="B34" s="43" t="s">
        <v>36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4"/>
      <c r="B35" s="43" t="s">
        <v>32</v>
      </c>
      <c r="C35" s="44"/>
      <c r="D35" s="69">
        <v>186596.84</v>
      </c>
      <c r="E35" s="69">
        <v>162384.3849</v>
      </c>
      <c r="F35" s="70">
        <v>114.91058091263599</v>
      </c>
      <c r="G35" s="69">
        <v>203185.1459</v>
      </c>
      <c r="H35" s="70">
        <v>-8.1641331734772198</v>
      </c>
      <c r="I35" s="69">
        <v>16337.1924</v>
      </c>
      <c r="J35" s="70">
        <v>8.7553424806122102</v>
      </c>
      <c r="K35" s="69">
        <v>25530.7978</v>
      </c>
      <c r="L35" s="70">
        <v>12.5652875297121</v>
      </c>
      <c r="M35" s="70">
        <v>-0.36009863350216198</v>
      </c>
      <c r="N35" s="69">
        <v>6317666.9959000004</v>
      </c>
      <c r="O35" s="69">
        <v>59216738.262000002</v>
      </c>
      <c r="P35" s="69">
        <v>12475</v>
      </c>
      <c r="Q35" s="69">
        <v>11959</v>
      </c>
      <c r="R35" s="70">
        <v>4.3147420352872299</v>
      </c>
      <c r="S35" s="69">
        <v>14.9576625250501</v>
      </c>
      <c r="T35" s="69">
        <v>14.9888580734175</v>
      </c>
      <c r="U35" s="71">
        <v>-0.208558979821655</v>
      </c>
      <c r="V35" s="38"/>
      <c r="W35" s="38"/>
    </row>
    <row r="36" spans="1:23" ht="12" thickBot="1" x14ac:dyDescent="0.2">
      <c r="A36" s="54"/>
      <c r="B36" s="43" t="s">
        <v>37</v>
      </c>
      <c r="C36" s="44"/>
      <c r="D36" s="72"/>
      <c r="E36" s="69">
        <v>580927.15029999998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4"/>
      <c r="B37" s="43" t="s">
        <v>38</v>
      </c>
      <c r="C37" s="44"/>
      <c r="D37" s="72"/>
      <c r="E37" s="69">
        <v>107063.79429999999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4"/>
      <c r="B38" s="43" t="s">
        <v>39</v>
      </c>
      <c r="C38" s="44"/>
      <c r="D38" s="72"/>
      <c r="E38" s="69">
        <v>143218.5901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4"/>
      <c r="B39" s="43" t="s">
        <v>33</v>
      </c>
      <c r="C39" s="44"/>
      <c r="D39" s="69">
        <v>158623.33410000001</v>
      </c>
      <c r="E39" s="69">
        <v>271244.22289999999</v>
      </c>
      <c r="F39" s="70">
        <v>58.479894024684903</v>
      </c>
      <c r="G39" s="69">
        <v>200123.93969999999</v>
      </c>
      <c r="H39" s="70">
        <v>-20.737451832205799</v>
      </c>
      <c r="I39" s="69">
        <v>8185.0806000000002</v>
      </c>
      <c r="J39" s="70">
        <v>5.1600734825305903</v>
      </c>
      <c r="K39" s="69">
        <v>1304.3895</v>
      </c>
      <c r="L39" s="70">
        <v>0.65179083619649503</v>
      </c>
      <c r="M39" s="70">
        <v>5.2750279728562699</v>
      </c>
      <c r="N39" s="69">
        <v>5957365.9945999999</v>
      </c>
      <c r="O39" s="69">
        <v>93177865.754899994</v>
      </c>
      <c r="P39" s="69">
        <v>301</v>
      </c>
      <c r="Q39" s="69">
        <v>265</v>
      </c>
      <c r="R39" s="70">
        <v>13.5849056603774</v>
      </c>
      <c r="S39" s="69">
        <v>526.98782093023306</v>
      </c>
      <c r="T39" s="69">
        <v>582.84470113207601</v>
      </c>
      <c r="U39" s="71">
        <v>-10.599273452514501</v>
      </c>
      <c r="V39" s="38"/>
      <c r="W39" s="38"/>
    </row>
    <row r="40" spans="1:23" ht="12" thickBot="1" x14ac:dyDescent="0.2">
      <c r="A40" s="54"/>
      <c r="B40" s="43" t="s">
        <v>34</v>
      </c>
      <c r="C40" s="44"/>
      <c r="D40" s="69">
        <v>401501.97619999998</v>
      </c>
      <c r="E40" s="69">
        <v>461196.14689999999</v>
      </c>
      <c r="F40" s="70">
        <v>87.056663178727007</v>
      </c>
      <c r="G40" s="69">
        <v>425599.93729999999</v>
      </c>
      <c r="H40" s="70">
        <v>-5.6621157542637901</v>
      </c>
      <c r="I40" s="69">
        <v>28784.3871</v>
      </c>
      <c r="J40" s="70">
        <v>7.1691769421482601</v>
      </c>
      <c r="K40" s="69">
        <v>30535.214400000001</v>
      </c>
      <c r="L40" s="70">
        <v>7.1746285005855404</v>
      </c>
      <c r="M40" s="70">
        <v>-5.7337973038761002E-2</v>
      </c>
      <c r="N40" s="69">
        <v>13251225.476500001</v>
      </c>
      <c r="O40" s="69">
        <v>175928463.5729</v>
      </c>
      <c r="P40" s="69">
        <v>2173</v>
      </c>
      <c r="Q40" s="69">
        <v>1943</v>
      </c>
      <c r="R40" s="70">
        <v>11.837364899639701</v>
      </c>
      <c r="S40" s="69">
        <v>184.768511826967</v>
      </c>
      <c r="T40" s="69">
        <v>180.114657179619</v>
      </c>
      <c r="U40" s="71">
        <v>2.5187487853484498</v>
      </c>
      <c r="V40" s="38"/>
      <c r="W40" s="38"/>
    </row>
    <row r="41" spans="1:23" ht="12" thickBot="1" x14ac:dyDescent="0.2">
      <c r="A41" s="54"/>
      <c r="B41" s="43" t="s">
        <v>40</v>
      </c>
      <c r="C41" s="44"/>
      <c r="D41" s="72"/>
      <c r="E41" s="69">
        <v>192356.23759999999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4"/>
      <c r="B42" s="43" t="s">
        <v>41</v>
      </c>
      <c r="C42" s="44"/>
      <c r="D42" s="72"/>
      <c r="E42" s="69">
        <v>74047.397800000006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4"/>
      <c r="B43" s="43" t="s">
        <v>71</v>
      </c>
      <c r="C43" s="4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69">
        <v>6752.1368000000002</v>
      </c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5"/>
      <c r="B44" s="43" t="s">
        <v>35</v>
      </c>
      <c r="C44" s="44"/>
      <c r="D44" s="74">
        <v>10334.779500000001</v>
      </c>
      <c r="E44" s="75"/>
      <c r="F44" s="75"/>
      <c r="G44" s="74">
        <v>22358.569800000001</v>
      </c>
      <c r="H44" s="76">
        <v>-53.777099374218501</v>
      </c>
      <c r="I44" s="74">
        <v>752.63549999999998</v>
      </c>
      <c r="J44" s="76">
        <v>7.2825501501991399</v>
      </c>
      <c r="K44" s="74">
        <v>716.50170000000003</v>
      </c>
      <c r="L44" s="76">
        <v>3.2045954030565902</v>
      </c>
      <c r="M44" s="76">
        <v>5.0430864295228001E-2</v>
      </c>
      <c r="N44" s="74">
        <v>513761.8627</v>
      </c>
      <c r="O44" s="74">
        <v>10785078.214</v>
      </c>
      <c r="P44" s="74">
        <v>27</v>
      </c>
      <c r="Q44" s="74">
        <v>22</v>
      </c>
      <c r="R44" s="76">
        <v>22.727272727272702</v>
      </c>
      <c r="S44" s="74">
        <v>382.76961111111098</v>
      </c>
      <c r="T44" s="74">
        <v>316.79864090909098</v>
      </c>
      <c r="U44" s="77">
        <v>17.235163996044101</v>
      </c>
      <c r="V44" s="38"/>
      <c r="W44" s="38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61443</v>
      </c>
      <c r="D2" s="32">
        <v>575953.63901025604</v>
      </c>
      <c r="E2" s="32">
        <v>425058.78393162403</v>
      </c>
      <c r="F2" s="32">
        <v>150894.85507863201</v>
      </c>
      <c r="G2" s="32">
        <v>425058.78393162403</v>
      </c>
      <c r="H2" s="32">
        <v>0.26199132162431799</v>
      </c>
    </row>
    <row r="3" spans="1:8" ht="14.25" x14ac:dyDescent="0.2">
      <c r="A3" s="32">
        <v>2</v>
      </c>
      <c r="B3" s="33">
        <v>13</v>
      </c>
      <c r="C3" s="32">
        <v>11489.98</v>
      </c>
      <c r="D3" s="32">
        <v>76766.693306988906</v>
      </c>
      <c r="E3" s="32">
        <v>59697.499815679599</v>
      </c>
      <c r="F3" s="32">
        <v>17069.193491309299</v>
      </c>
      <c r="G3" s="32">
        <v>59697.499815679599</v>
      </c>
      <c r="H3" s="32">
        <v>0.22235155320615199</v>
      </c>
    </row>
    <row r="4" spans="1:8" ht="14.25" x14ac:dyDescent="0.2">
      <c r="A4" s="32">
        <v>3</v>
      </c>
      <c r="B4" s="33">
        <v>14</v>
      </c>
      <c r="C4" s="32">
        <v>88581</v>
      </c>
      <c r="D4" s="32">
        <v>91175.468655555596</v>
      </c>
      <c r="E4" s="32">
        <v>65958.636478632499</v>
      </c>
      <c r="F4" s="32">
        <v>25216.832176923101</v>
      </c>
      <c r="G4" s="32">
        <v>65958.636478632499</v>
      </c>
      <c r="H4" s="32">
        <v>0.276574747009941</v>
      </c>
    </row>
    <row r="5" spans="1:8" ht="14.25" x14ac:dyDescent="0.2">
      <c r="A5" s="32">
        <v>4</v>
      </c>
      <c r="B5" s="33">
        <v>15</v>
      </c>
      <c r="C5" s="32">
        <v>4053</v>
      </c>
      <c r="D5" s="32">
        <v>64613.115111111103</v>
      </c>
      <c r="E5" s="32">
        <v>52585.052947008502</v>
      </c>
      <c r="F5" s="32">
        <v>12028.062164102599</v>
      </c>
      <c r="G5" s="32">
        <v>52585.052947008502</v>
      </c>
      <c r="H5" s="32">
        <v>0.186155119489575</v>
      </c>
    </row>
    <row r="6" spans="1:8" ht="14.25" x14ac:dyDescent="0.2">
      <c r="A6" s="32">
        <v>5</v>
      </c>
      <c r="B6" s="33">
        <v>16</v>
      </c>
      <c r="C6" s="32">
        <v>2946</v>
      </c>
      <c r="D6" s="32">
        <v>230182.82732136801</v>
      </c>
      <c r="E6" s="32">
        <v>190230.34920854701</v>
      </c>
      <c r="F6" s="32">
        <v>39952.4781128205</v>
      </c>
      <c r="G6" s="32">
        <v>190230.34920854701</v>
      </c>
      <c r="H6" s="32">
        <v>0.17356845676867699</v>
      </c>
    </row>
    <row r="7" spans="1:8" ht="14.25" x14ac:dyDescent="0.2">
      <c r="A7" s="32">
        <v>6</v>
      </c>
      <c r="B7" s="33">
        <v>17</v>
      </c>
      <c r="C7" s="32">
        <v>18195</v>
      </c>
      <c r="D7" s="32">
        <v>340798.15813418798</v>
      </c>
      <c r="E7" s="32">
        <v>258858.13510512799</v>
      </c>
      <c r="F7" s="32">
        <v>81940.023029059797</v>
      </c>
      <c r="G7" s="32">
        <v>258858.13510512799</v>
      </c>
      <c r="H7" s="32">
        <v>0.24043563931702999</v>
      </c>
    </row>
    <row r="8" spans="1:8" ht="14.25" x14ac:dyDescent="0.2">
      <c r="A8" s="32">
        <v>7</v>
      </c>
      <c r="B8" s="33">
        <v>18</v>
      </c>
      <c r="C8" s="32">
        <v>165251</v>
      </c>
      <c r="D8" s="32">
        <v>246507.966705128</v>
      </c>
      <c r="E8" s="32">
        <v>202328.33981623899</v>
      </c>
      <c r="F8" s="32">
        <v>44179.626888888903</v>
      </c>
      <c r="G8" s="32">
        <v>202328.33981623899</v>
      </c>
      <c r="H8" s="32">
        <v>0.17922190296484999</v>
      </c>
    </row>
    <row r="9" spans="1:8" ht="14.25" x14ac:dyDescent="0.2">
      <c r="A9" s="32">
        <v>8</v>
      </c>
      <c r="B9" s="33">
        <v>19</v>
      </c>
      <c r="C9" s="32">
        <v>17141</v>
      </c>
      <c r="D9" s="32">
        <v>115140.382074359</v>
      </c>
      <c r="E9" s="32">
        <v>93205.806147008494</v>
      </c>
      <c r="F9" s="32">
        <v>21934.575927350401</v>
      </c>
      <c r="G9" s="32">
        <v>93205.806147008494</v>
      </c>
      <c r="H9" s="32">
        <v>0.190502893356606</v>
      </c>
    </row>
    <row r="10" spans="1:8" ht="14.25" x14ac:dyDescent="0.2">
      <c r="A10" s="32">
        <v>9</v>
      </c>
      <c r="B10" s="33">
        <v>21</v>
      </c>
      <c r="C10" s="32">
        <v>189391</v>
      </c>
      <c r="D10" s="32">
        <v>674004.26080000005</v>
      </c>
      <c r="E10" s="32">
        <v>656963.78590000002</v>
      </c>
      <c r="F10" s="32">
        <v>17040.474900000001</v>
      </c>
      <c r="G10" s="32">
        <v>656963.78590000002</v>
      </c>
      <c r="H10" s="36">
        <v>2.5282443882141101E-2</v>
      </c>
    </row>
    <row r="11" spans="1:8" ht="14.25" x14ac:dyDescent="0.2">
      <c r="A11" s="32">
        <v>10</v>
      </c>
      <c r="B11" s="33">
        <v>22</v>
      </c>
      <c r="C11" s="32">
        <v>24034</v>
      </c>
      <c r="D11" s="32">
        <v>422175.154789744</v>
      </c>
      <c r="E11" s="32">
        <v>377342.10737521399</v>
      </c>
      <c r="F11" s="32">
        <v>44833.047414529901</v>
      </c>
      <c r="G11" s="32">
        <v>377342.10737521399</v>
      </c>
      <c r="H11" s="32">
        <v>0.10619537153212701</v>
      </c>
    </row>
    <row r="12" spans="1:8" ht="14.25" x14ac:dyDescent="0.2">
      <c r="A12" s="32">
        <v>11</v>
      </c>
      <c r="B12" s="33">
        <v>23</v>
      </c>
      <c r="C12" s="32">
        <v>154590.68100000001</v>
      </c>
      <c r="D12" s="32">
        <v>1284430.2811205101</v>
      </c>
      <c r="E12" s="32">
        <v>1082823.53652308</v>
      </c>
      <c r="F12" s="32">
        <v>201606.74459743599</v>
      </c>
      <c r="G12" s="32">
        <v>1082823.53652308</v>
      </c>
      <c r="H12" s="32">
        <v>0.15696199907523001</v>
      </c>
    </row>
    <row r="13" spans="1:8" ht="14.25" x14ac:dyDescent="0.2">
      <c r="A13" s="32">
        <v>12</v>
      </c>
      <c r="B13" s="33">
        <v>24</v>
      </c>
      <c r="C13" s="32">
        <v>32381.085999999999</v>
      </c>
      <c r="D13" s="32">
        <v>634593.74908717896</v>
      </c>
      <c r="E13" s="32">
        <v>608891.32768376102</v>
      </c>
      <c r="F13" s="32">
        <v>25702.421403418801</v>
      </c>
      <c r="G13" s="32">
        <v>608891.32768376102</v>
      </c>
      <c r="H13" s="32">
        <v>4.0502166055669503E-2</v>
      </c>
    </row>
    <row r="14" spans="1:8" ht="14.25" x14ac:dyDescent="0.2">
      <c r="A14" s="32">
        <v>13</v>
      </c>
      <c r="B14" s="33">
        <v>25</v>
      </c>
      <c r="C14" s="32">
        <v>86069</v>
      </c>
      <c r="D14" s="32">
        <v>920280.3334</v>
      </c>
      <c r="E14" s="32">
        <v>849090.55200000003</v>
      </c>
      <c r="F14" s="32">
        <v>71189.781400000007</v>
      </c>
      <c r="G14" s="32">
        <v>849090.55200000003</v>
      </c>
      <c r="H14" s="32">
        <v>7.7356625819642894E-2</v>
      </c>
    </row>
    <row r="15" spans="1:8" ht="14.25" x14ac:dyDescent="0.2">
      <c r="A15" s="32">
        <v>14</v>
      </c>
      <c r="B15" s="33">
        <v>26</v>
      </c>
      <c r="C15" s="32">
        <v>63774</v>
      </c>
      <c r="D15" s="32">
        <v>325184.18177008501</v>
      </c>
      <c r="E15" s="32">
        <v>295385.51140256401</v>
      </c>
      <c r="F15" s="32">
        <v>29798.670367521401</v>
      </c>
      <c r="G15" s="32">
        <v>295385.51140256401</v>
      </c>
      <c r="H15" s="32">
        <v>9.1636285028740702E-2</v>
      </c>
    </row>
    <row r="16" spans="1:8" ht="14.25" x14ac:dyDescent="0.2">
      <c r="A16" s="32">
        <v>15</v>
      </c>
      <c r="B16" s="33">
        <v>27</v>
      </c>
      <c r="C16" s="32">
        <v>118951.595</v>
      </c>
      <c r="D16" s="32">
        <v>911723.39859999996</v>
      </c>
      <c r="E16" s="32">
        <v>875311.27009999997</v>
      </c>
      <c r="F16" s="32">
        <v>36412.128499999999</v>
      </c>
      <c r="G16" s="32">
        <v>875311.27009999997</v>
      </c>
      <c r="H16" s="32">
        <v>3.9937692238581103E-2</v>
      </c>
    </row>
    <row r="17" spans="1:8" ht="14.25" x14ac:dyDescent="0.2">
      <c r="A17" s="32">
        <v>16</v>
      </c>
      <c r="B17" s="33">
        <v>29</v>
      </c>
      <c r="C17" s="32">
        <v>171970</v>
      </c>
      <c r="D17" s="32">
        <v>2233140.2458581198</v>
      </c>
      <c r="E17" s="32">
        <v>1999635.19541026</v>
      </c>
      <c r="F17" s="32">
        <v>233505.050447863</v>
      </c>
      <c r="G17" s="32">
        <v>1999635.19541026</v>
      </c>
      <c r="H17" s="32">
        <v>0.104563540458757</v>
      </c>
    </row>
    <row r="18" spans="1:8" ht="14.25" x14ac:dyDescent="0.2">
      <c r="A18" s="32">
        <v>17</v>
      </c>
      <c r="B18" s="33">
        <v>31</v>
      </c>
      <c r="C18" s="32">
        <v>25347.98</v>
      </c>
      <c r="D18" s="32">
        <v>223509.223827918</v>
      </c>
      <c r="E18" s="32">
        <v>186465.05155877001</v>
      </c>
      <c r="F18" s="32">
        <v>37044.172269147602</v>
      </c>
      <c r="G18" s="32">
        <v>186465.05155877001</v>
      </c>
      <c r="H18" s="32">
        <v>0.16573889719051699</v>
      </c>
    </row>
    <row r="19" spans="1:8" ht="14.25" x14ac:dyDescent="0.2">
      <c r="A19" s="32">
        <v>18</v>
      </c>
      <c r="B19" s="33">
        <v>32</v>
      </c>
      <c r="C19" s="32">
        <v>17421.05</v>
      </c>
      <c r="D19" s="32">
        <v>280601.19895784702</v>
      </c>
      <c r="E19" s="32">
        <v>262413.47203790402</v>
      </c>
      <c r="F19" s="32">
        <v>18187.726919943299</v>
      </c>
      <c r="G19" s="32">
        <v>262413.47203790402</v>
      </c>
      <c r="H19" s="32">
        <v>6.4816996461499396E-2</v>
      </c>
    </row>
    <row r="20" spans="1:8" ht="14.25" x14ac:dyDescent="0.2">
      <c r="A20" s="32">
        <v>19</v>
      </c>
      <c r="B20" s="33">
        <v>33</v>
      </c>
      <c r="C20" s="32">
        <v>36363.135999999999</v>
      </c>
      <c r="D20" s="32">
        <v>524802.10253661603</v>
      </c>
      <c r="E20" s="32">
        <v>403180.06257449999</v>
      </c>
      <c r="F20" s="32">
        <v>121622.039962116</v>
      </c>
      <c r="G20" s="32">
        <v>403180.06257449999</v>
      </c>
      <c r="H20" s="32">
        <v>0.23174838548523299</v>
      </c>
    </row>
    <row r="21" spans="1:8" ht="14.25" x14ac:dyDescent="0.2">
      <c r="A21" s="32">
        <v>20</v>
      </c>
      <c r="B21" s="33">
        <v>34</v>
      </c>
      <c r="C21" s="32">
        <v>38802.394999999997</v>
      </c>
      <c r="D21" s="32">
        <v>233287.438021746</v>
      </c>
      <c r="E21" s="32">
        <v>169544.12813473801</v>
      </c>
      <c r="F21" s="32">
        <v>63743.309887007701</v>
      </c>
      <c r="G21" s="32">
        <v>169544.12813473801</v>
      </c>
      <c r="H21" s="32">
        <v>0.27323935839642599</v>
      </c>
    </row>
    <row r="22" spans="1:8" ht="14.25" x14ac:dyDescent="0.2">
      <c r="A22" s="32">
        <v>21</v>
      </c>
      <c r="B22" s="33">
        <v>35</v>
      </c>
      <c r="C22" s="32">
        <v>42090.02</v>
      </c>
      <c r="D22" s="32">
        <v>974791.23786283203</v>
      </c>
      <c r="E22" s="32">
        <v>935246.48596017703</v>
      </c>
      <c r="F22" s="32">
        <v>39544.751902654898</v>
      </c>
      <c r="G22" s="32">
        <v>935246.48596017703</v>
      </c>
      <c r="H22" s="32">
        <v>4.0567405990798798E-2</v>
      </c>
    </row>
    <row r="23" spans="1:8" ht="14.25" x14ac:dyDescent="0.2">
      <c r="A23" s="32">
        <v>22</v>
      </c>
      <c r="B23" s="33">
        <v>36</v>
      </c>
      <c r="C23" s="32">
        <v>162766.45699999999</v>
      </c>
      <c r="D23" s="32">
        <v>606998.86612123903</v>
      </c>
      <c r="E23" s="32">
        <v>526697.90000549995</v>
      </c>
      <c r="F23" s="32">
        <v>80300.966115738702</v>
      </c>
      <c r="G23" s="32">
        <v>526697.90000549995</v>
      </c>
      <c r="H23" s="32">
        <v>0.13229178932222199</v>
      </c>
    </row>
    <row r="24" spans="1:8" ht="14.25" x14ac:dyDescent="0.2">
      <c r="A24" s="32">
        <v>23</v>
      </c>
      <c r="B24" s="33">
        <v>37</v>
      </c>
      <c r="C24" s="32">
        <v>85381.599000000002</v>
      </c>
      <c r="D24" s="32">
        <v>689539.43219557498</v>
      </c>
      <c r="E24" s="32">
        <v>608369.77585407195</v>
      </c>
      <c r="F24" s="32">
        <v>81169.656341503607</v>
      </c>
      <c r="G24" s="32">
        <v>608369.77585407195</v>
      </c>
      <c r="H24" s="32">
        <v>0.117715757143939</v>
      </c>
    </row>
    <row r="25" spans="1:8" ht="14.25" x14ac:dyDescent="0.2">
      <c r="A25" s="32">
        <v>24</v>
      </c>
      <c r="B25" s="33">
        <v>38</v>
      </c>
      <c r="C25" s="32">
        <v>117093.715</v>
      </c>
      <c r="D25" s="32">
        <v>594825.14282566402</v>
      </c>
      <c r="E25" s="32">
        <v>568861.89273097296</v>
      </c>
      <c r="F25" s="32">
        <v>25963.250094690298</v>
      </c>
      <c r="G25" s="32">
        <v>568861.89273097296</v>
      </c>
      <c r="H25" s="32">
        <v>4.3648541773728899E-2</v>
      </c>
    </row>
    <row r="26" spans="1:8" ht="14.25" x14ac:dyDescent="0.2">
      <c r="A26" s="32">
        <v>25</v>
      </c>
      <c r="B26" s="33">
        <v>39</v>
      </c>
      <c r="C26" s="32">
        <v>95626.767999999996</v>
      </c>
      <c r="D26" s="32">
        <v>110604.02004770401</v>
      </c>
      <c r="E26" s="32">
        <v>79047.504227807804</v>
      </c>
      <c r="F26" s="32">
        <v>31556.515819896598</v>
      </c>
      <c r="G26" s="32">
        <v>79047.504227807804</v>
      </c>
      <c r="H26" s="32">
        <v>0.28531074915980498</v>
      </c>
    </row>
    <row r="27" spans="1:8" ht="14.25" x14ac:dyDescent="0.2">
      <c r="A27" s="32">
        <v>26</v>
      </c>
      <c r="B27" s="33">
        <v>42</v>
      </c>
      <c r="C27" s="32">
        <v>9663.2170000000006</v>
      </c>
      <c r="D27" s="32">
        <v>186596.83989999999</v>
      </c>
      <c r="E27" s="32">
        <v>170259.6574</v>
      </c>
      <c r="F27" s="32">
        <v>16337.182500000001</v>
      </c>
      <c r="G27" s="32">
        <v>170259.6574</v>
      </c>
      <c r="H27" s="32">
        <v>8.7553371797482404E-2</v>
      </c>
    </row>
    <row r="28" spans="1:8" ht="14.25" x14ac:dyDescent="0.2">
      <c r="A28" s="32">
        <v>27</v>
      </c>
      <c r="B28" s="33">
        <v>75</v>
      </c>
      <c r="C28" s="32">
        <v>313</v>
      </c>
      <c r="D28" s="32">
        <v>158623.33333333299</v>
      </c>
      <c r="E28" s="32">
        <v>150438.25341880301</v>
      </c>
      <c r="F28" s="32">
        <v>8185.0799145299097</v>
      </c>
      <c r="G28" s="32">
        <v>150438.25341880301</v>
      </c>
      <c r="H28" s="32">
        <v>5.1600730753335503E-2</v>
      </c>
    </row>
    <row r="29" spans="1:8" ht="14.25" x14ac:dyDescent="0.2">
      <c r="A29" s="32">
        <v>28</v>
      </c>
      <c r="B29" s="33">
        <v>76</v>
      </c>
      <c r="C29" s="32">
        <v>2415</v>
      </c>
      <c r="D29" s="32">
        <v>401501.96966752101</v>
      </c>
      <c r="E29" s="32">
        <v>372717.59113162401</v>
      </c>
      <c r="F29" s="32">
        <v>28784.378535897398</v>
      </c>
      <c r="G29" s="32">
        <v>372717.59113162401</v>
      </c>
      <c r="H29" s="32">
        <v>7.1691749257751902E-2</v>
      </c>
    </row>
    <row r="30" spans="1:8" ht="14.25" x14ac:dyDescent="0.2">
      <c r="A30" s="32">
        <v>29</v>
      </c>
      <c r="B30" s="33">
        <v>99</v>
      </c>
      <c r="C30" s="32">
        <v>28</v>
      </c>
      <c r="D30" s="32">
        <v>10334.7795930716</v>
      </c>
      <c r="E30" s="32">
        <v>9582.1437107631791</v>
      </c>
      <c r="F30" s="32">
        <v>752.63588230844903</v>
      </c>
      <c r="G30" s="32">
        <v>9582.1437107631791</v>
      </c>
      <c r="H30" s="32">
        <v>7.2825537838563201E-2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2014-11-27T05:44:08Z</dcterms:modified>
</cp:coreProperties>
</file>