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<sst xmlns="http://schemas.openxmlformats.org/spreadsheetml/2006/main" count="116" uniqueCount="73">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</sst>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13951198.6359</v>
      </c>
      <c r="F3" s="25">
        <f>RA!I7</f>
        <v>1670948.8112999999</v>
      </c>
      <c r="G3" s="16">
        <f>E3-F3</f>
        <v>12280249.8246</v>
      </c>
      <c r="H3" s="27">
        <f>RA!J7</f>
        <v>11.9770985627014</v>
      </c>
      <c r="I3" s="20">
        <f>SUM(I4:I40)</f>
        <v>13951202.906247383</v>
      </c>
      <c r="J3" s="21">
        <f>SUM(J4:J40)</f>
        <v>12280249.804054778</v>
      </c>
      <c r="K3" s="22">
        <f>E3-I3</f>
        <v>-4.2703473828732967</v>
      </c>
      <c r="L3" s="22">
        <f>G3-J3</f>
        <v>2.0545221865177155E-2</v>
      </c>
    </row>
    <row r="4" spans="1:13" x14ac:dyDescent="0.15">
      <c r="A4" s="41">
        <f>RA!A8</f>
        <v>41969</v>
      </c>
      <c r="B4" s="12">
        <v>12</v>
      </c>
      <c r="C4" s="38" t="s">
        <v>6</v>
      </c>
      <c r="D4" s="38"/>
      <c r="E4" s="15">
        <f>VLOOKUP(C4,RA!B8:D39,3,0)</f>
        <v>547411.41</v>
      </c>
      <c r="F4" s="25">
        <f>VLOOKUP(C4,RA!B8:I43,8,0)</f>
        <v>154121.69409999999</v>
      </c>
      <c r="G4" s="16">
        <f t="shared" ref="G4:G40" si="0">E4-F4</f>
        <v>393289.71590000007</v>
      </c>
      <c r="H4" s="27">
        <f>RA!J8</f>
        <v>28.154636765791899</v>
      </c>
      <c r="I4" s="20">
        <f>VLOOKUP(B4,RMS!B:D,3,FALSE)</f>
        <v>547411.97968717897</v>
      </c>
      <c r="J4" s="21">
        <f>VLOOKUP(B4,RMS!B:E,4,FALSE)</f>
        <v>393289.72115555598</v>
      </c>
      <c r="K4" s="22">
        <f t="shared" ref="K4:K40" si="1">E4-I4</f>
        <v>-0.56968717894051224</v>
      </c>
      <c r="L4" s="22">
        <f t="shared" ref="L4:L40" si="2">G4-J4</f>
        <v>-5.2555559086613357E-3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93797.383300000001</v>
      </c>
      <c r="F5" s="25">
        <f>VLOOKUP(C5,RA!B9:I44,8,0)</f>
        <v>17593.252899999999</v>
      </c>
      <c r="G5" s="16">
        <f t="shared" si="0"/>
        <v>76204.130399999995</v>
      </c>
      <c r="H5" s="27">
        <f>RA!J9</f>
        <v>18.756656402375398</v>
      </c>
      <c r="I5" s="20">
        <f>VLOOKUP(B5,RMS!B:D,3,FALSE)</f>
        <v>93797.408009250401</v>
      </c>
      <c r="J5" s="21">
        <f>VLOOKUP(B5,RMS!B:E,4,FALSE)</f>
        <v>76204.119492179103</v>
      </c>
      <c r="K5" s="22">
        <f t="shared" si="1"/>
        <v>-2.4709250399610028E-2</v>
      </c>
      <c r="L5" s="22">
        <f t="shared" si="2"/>
        <v>1.0907820891588926E-2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96635.599700000006</v>
      </c>
      <c r="F6" s="25">
        <f>VLOOKUP(C6,RA!B10:I45,8,0)</f>
        <v>26989.3177</v>
      </c>
      <c r="G6" s="16">
        <f t="shared" si="0"/>
        <v>69646.282000000007</v>
      </c>
      <c r="H6" s="27">
        <f>RA!J10</f>
        <v>27.9289597040706</v>
      </c>
      <c r="I6" s="20">
        <f>VLOOKUP(B6,RMS!B:D,3,FALSE)</f>
        <v>96637.434175213697</v>
      </c>
      <c r="J6" s="21">
        <f>VLOOKUP(B6,RMS!B:E,4,FALSE)</f>
        <v>69646.281894017098</v>
      </c>
      <c r="K6" s="22">
        <f t="shared" si="1"/>
        <v>-1.8344752136908937</v>
      </c>
      <c r="L6" s="22">
        <f t="shared" si="2"/>
        <v>1.0598290828056633E-4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62868.983200000002</v>
      </c>
      <c r="F7" s="25">
        <f>VLOOKUP(C7,RA!B11:I46,8,0)</f>
        <v>13141.465</v>
      </c>
      <c r="G7" s="16">
        <f t="shared" si="0"/>
        <v>49727.518200000006</v>
      </c>
      <c r="H7" s="27">
        <f>RA!J11</f>
        <v>20.902938668809298</v>
      </c>
      <c r="I7" s="20">
        <f>VLOOKUP(B7,RMS!B:D,3,FALSE)</f>
        <v>62869.019455555601</v>
      </c>
      <c r="J7" s="21">
        <f>VLOOKUP(B7,RMS!B:E,4,FALSE)</f>
        <v>49727.518458119703</v>
      </c>
      <c r="K7" s="22">
        <f t="shared" si="1"/>
        <v>-3.6255555598472711E-2</v>
      </c>
      <c r="L7" s="22">
        <f t="shared" si="2"/>
        <v>-2.5811969680944458E-4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177615.87899999999</v>
      </c>
      <c r="F8" s="25">
        <f>VLOOKUP(C8,RA!B12:I47,8,0)</f>
        <v>33869.347999999998</v>
      </c>
      <c r="G8" s="16">
        <f t="shared" si="0"/>
        <v>143746.53099999999</v>
      </c>
      <c r="H8" s="27">
        <f>RA!J12</f>
        <v>19.068873904004899</v>
      </c>
      <c r="I8" s="20">
        <f>VLOOKUP(B8,RMS!B:D,3,FALSE)</f>
        <v>177615.89876581199</v>
      </c>
      <c r="J8" s="21">
        <f>VLOOKUP(B8,RMS!B:E,4,FALSE)</f>
        <v>143746.53376495701</v>
      </c>
      <c r="K8" s="22">
        <f t="shared" si="1"/>
        <v>-1.976581200142391E-2</v>
      </c>
      <c r="L8" s="22">
        <f t="shared" si="2"/>
        <v>-2.7649570256471634E-3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320411.2746</v>
      </c>
      <c r="F9" s="25">
        <f>VLOOKUP(C9,RA!B13:I48,8,0)</f>
        <v>95171.574099999998</v>
      </c>
      <c r="G9" s="16">
        <f t="shared" si="0"/>
        <v>225239.70050000001</v>
      </c>
      <c r="H9" s="27">
        <f>RA!J13</f>
        <v>29.7029417016651</v>
      </c>
      <c r="I9" s="20">
        <f>VLOOKUP(B9,RMS!B:D,3,FALSE)</f>
        <v>320411.45044187998</v>
      </c>
      <c r="J9" s="21">
        <f>VLOOKUP(B9,RMS!B:E,4,FALSE)</f>
        <v>225239.70064786301</v>
      </c>
      <c r="K9" s="22">
        <f t="shared" si="1"/>
        <v>-0.17584187997272238</v>
      </c>
      <c r="L9" s="22">
        <f t="shared" si="2"/>
        <v>-1.4786300016567111E-4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255742.4883</v>
      </c>
      <c r="F10" s="25">
        <f>VLOOKUP(C10,RA!B14:I49,8,0)</f>
        <v>25664.886699999999</v>
      </c>
      <c r="G10" s="16">
        <f t="shared" si="0"/>
        <v>230077.60159999999</v>
      </c>
      <c r="H10" s="27">
        <f>RA!J14</f>
        <v>10.035441068319299</v>
      </c>
      <c r="I10" s="20">
        <f>VLOOKUP(B10,RMS!B:D,3,FALSE)</f>
        <v>255742.47713846201</v>
      </c>
      <c r="J10" s="21">
        <f>VLOOKUP(B10,RMS!B:E,4,FALSE)</f>
        <v>230077.599635897</v>
      </c>
      <c r="K10" s="22">
        <f t="shared" si="1"/>
        <v>1.1161537986481562E-2</v>
      </c>
      <c r="L10" s="22">
        <f t="shared" si="2"/>
        <v>1.9641029939521104E-3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112292.7381</v>
      </c>
      <c r="F11" s="25">
        <f>VLOOKUP(C11,RA!B15:I50,8,0)</f>
        <v>11868.948</v>
      </c>
      <c r="G11" s="16">
        <f t="shared" si="0"/>
        <v>100423.7901</v>
      </c>
      <c r="H11" s="27">
        <f>RA!J15</f>
        <v>10.569648759860501</v>
      </c>
      <c r="I11" s="20">
        <f>VLOOKUP(B11,RMS!B:D,3,FALSE)</f>
        <v>112292.819333333</v>
      </c>
      <c r="J11" s="21">
        <f>VLOOKUP(B11,RMS!B:E,4,FALSE)</f>
        <v>100423.79116068401</v>
      </c>
      <c r="K11" s="22">
        <f t="shared" si="1"/>
        <v>-8.1233332995907404E-2</v>
      </c>
      <c r="L11" s="22">
        <f t="shared" si="2"/>
        <v>-1.0606840078253299E-3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527368.67680000002</v>
      </c>
      <c r="F12" s="25">
        <f>VLOOKUP(C12,RA!B16:I51,8,0)</f>
        <v>41723.460899999998</v>
      </c>
      <c r="G12" s="16">
        <f t="shared" si="0"/>
        <v>485645.21590000001</v>
      </c>
      <c r="H12" s="27">
        <f>RA!J16</f>
        <v>7.91163046564923</v>
      </c>
      <c r="I12" s="20">
        <f>VLOOKUP(B12,RMS!B:D,3,FALSE)</f>
        <v>527368.47337093996</v>
      </c>
      <c r="J12" s="21">
        <f>VLOOKUP(B12,RMS!B:E,4,FALSE)</f>
        <v>485645.216031624</v>
      </c>
      <c r="K12" s="22">
        <f t="shared" si="1"/>
        <v>0.20342906005680561</v>
      </c>
      <c r="L12" s="22">
        <f t="shared" si="2"/>
        <v>-1.3162399409338832E-4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583895.57779999997</v>
      </c>
      <c r="F13" s="25">
        <f>VLOOKUP(C13,RA!B17:I52,8,0)</f>
        <v>51816.705099999999</v>
      </c>
      <c r="G13" s="16">
        <f t="shared" si="0"/>
        <v>532078.87269999995</v>
      </c>
      <c r="H13" s="27">
        <f>RA!J17</f>
        <v>8.8743102482869993</v>
      </c>
      <c r="I13" s="20">
        <f>VLOOKUP(B13,RMS!B:D,3,FALSE)</f>
        <v>583895.63911452994</v>
      </c>
      <c r="J13" s="21">
        <f>VLOOKUP(B13,RMS!B:E,4,FALSE)</f>
        <v>532078.87257606804</v>
      </c>
      <c r="K13" s="22">
        <f t="shared" si="1"/>
        <v>-6.1314529972150922E-2</v>
      </c>
      <c r="L13" s="22">
        <f t="shared" si="2"/>
        <v>1.2393190991133451E-4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1299781.2097</v>
      </c>
      <c r="F14" s="25">
        <f>VLOOKUP(C14,RA!B18:I53,8,0)</f>
        <v>194226.54939999999</v>
      </c>
      <c r="G14" s="16">
        <f t="shared" si="0"/>
        <v>1105554.6603000001</v>
      </c>
      <c r="H14" s="27">
        <f>RA!J18</f>
        <v>14.943018713497899</v>
      </c>
      <c r="I14" s="20">
        <f>VLOOKUP(B14,RMS!B:D,3,FALSE)</f>
        <v>1299781.2571709401</v>
      </c>
      <c r="J14" s="21">
        <f>VLOOKUP(B14,RMS!B:E,4,FALSE)</f>
        <v>1105554.67659231</v>
      </c>
      <c r="K14" s="22">
        <f t="shared" si="1"/>
        <v>-4.7470940044149756E-2</v>
      </c>
      <c r="L14" s="22">
        <f t="shared" si="2"/>
        <v>-1.6292309854179621E-2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741707.45649999997</v>
      </c>
      <c r="F15" s="25">
        <f>VLOOKUP(C15,RA!B19:I54,8,0)</f>
        <v>48733.683499999999</v>
      </c>
      <c r="G15" s="16">
        <f t="shared" si="0"/>
        <v>692973.77299999993</v>
      </c>
      <c r="H15" s="27">
        <f>RA!J19</f>
        <v>6.5704723705983099</v>
      </c>
      <c r="I15" s="20">
        <f>VLOOKUP(B15,RMS!B:D,3,FALSE)</f>
        <v>741707.497937607</v>
      </c>
      <c r="J15" s="21">
        <f>VLOOKUP(B15,RMS!B:E,4,FALSE)</f>
        <v>692973.77209914499</v>
      </c>
      <c r="K15" s="22">
        <f t="shared" si="1"/>
        <v>-4.143760702572763E-2</v>
      </c>
      <c r="L15" s="22">
        <f t="shared" si="2"/>
        <v>9.0085493866354227E-4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893476.82140000002</v>
      </c>
      <c r="F16" s="25">
        <f>VLOOKUP(C16,RA!B20:I55,8,0)</f>
        <v>61107.854899999998</v>
      </c>
      <c r="G16" s="16">
        <f t="shared" si="0"/>
        <v>832368.96649999998</v>
      </c>
      <c r="H16" s="27">
        <f>RA!J20</f>
        <v>6.8393329783585601</v>
      </c>
      <c r="I16" s="20">
        <f>VLOOKUP(B16,RMS!B:D,3,FALSE)</f>
        <v>893477.03419999999</v>
      </c>
      <c r="J16" s="21">
        <f>VLOOKUP(B16,RMS!B:E,4,FALSE)</f>
        <v>832368.96649999998</v>
      </c>
      <c r="K16" s="22">
        <f t="shared" si="1"/>
        <v>-0.21279999997932464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305854.04450000002</v>
      </c>
      <c r="F17" s="25">
        <f>VLOOKUP(C17,RA!B21:I56,8,0)</f>
        <v>30628.567299999999</v>
      </c>
      <c r="G17" s="16">
        <f t="shared" si="0"/>
        <v>275225.47720000002</v>
      </c>
      <c r="H17" s="27">
        <f>RA!J21</f>
        <v>10.014112237773601</v>
      </c>
      <c r="I17" s="20">
        <f>VLOOKUP(B17,RMS!B:D,3,FALSE)</f>
        <v>305853.90372222202</v>
      </c>
      <c r="J17" s="21">
        <f>VLOOKUP(B17,RMS!B:E,4,FALSE)</f>
        <v>275225.477166667</v>
      </c>
      <c r="K17" s="22">
        <f t="shared" si="1"/>
        <v>0.14077777799684554</v>
      </c>
      <c r="L17" s="22">
        <f t="shared" si="2"/>
        <v>3.3333024475723505E-5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862382.7352</v>
      </c>
      <c r="F18" s="25">
        <f>VLOOKUP(C18,RA!B22:I57,8,0)</f>
        <v>72434.775200000004</v>
      </c>
      <c r="G18" s="16">
        <f t="shared" si="0"/>
        <v>789947.96</v>
      </c>
      <c r="H18" s="27">
        <f>RA!J22</f>
        <v>8.3993767782469906</v>
      </c>
      <c r="I18" s="20">
        <f>VLOOKUP(B18,RMS!B:D,3,FALSE)</f>
        <v>862383.10100000002</v>
      </c>
      <c r="J18" s="21">
        <f>VLOOKUP(B18,RMS!B:E,4,FALSE)</f>
        <v>789947.96369999996</v>
      </c>
      <c r="K18" s="22">
        <f t="shared" si="1"/>
        <v>-0.36580000002868474</v>
      </c>
      <c r="L18" s="22">
        <f t="shared" si="2"/>
        <v>-3.7000000011175871E-3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2085032.7069999999</v>
      </c>
      <c r="F19" s="25">
        <f>VLOOKUP(C19,RA!B23:I58,8,0)</f>
        <v>242162.8265</v>
      </c>
      <c r="G19" s="16">
        <f t="shared" si="0"/>
        <v>1842869.8805</v>
      </c>
      <c r="H19" s="27">
        <f>RA!J23</f>
        <v>11.6143418607773</v>
      </c>
      <c r="I19" s="20">
        <f>VLOOKUP(B19,RMS!B:D,3,FALSE)</f>
        <v>2085034.1409982899</v>
      </c>
      <c r="J19" s="21">
        <f>VLOOKUP(B19,RMS!B:E,4,FALSE)</f>
        <v>1842869.9043623901</v>
      </c>
      <c r="K19" s="22">
        <f t="shared" si="1"/>
        <v>-1.4339982899837196</v>
      </c>
      <c r="L19" s="22">
        <f t="shared" si="2"/>
        <v>-2.3862390080466866E-2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228579.72560000001</v>
      </c>
      <c r="F20" s="25">
        <f>VLOOKUP(C20,RA!B24:I59,8,0)</f>
        <v>37943.207600000002</v>
      </c>
      <c r="G20" s="16">
        <f t="shared" si="0"/>
        <v>190636.51800000001</v>
      </c>
      <c r="H20" s="27">
        <f>RA!J24</f>
        <v>16.5995507696068</v>
      </c>
      <c r="I20" s="20">
        <f>VLOOKUP(B20,RMS!B:D,3,FALSE)</f>
        <v>228579.72483457401</v>
      </c>
      <c r="J20" s="21">
        <f>VLOOKUP(B20,RMS!B:E,4,FALSE)</f>
        <v>190636.51918198101</v>
      </c>
      <c r="K20" s="22">
        <f t="shared" si="1"/>
        <v>7.6542599708773196E-4</v>
      </c>
      <c r="L20" s="22">
        <f t="shared" si="2"/>
        <v>-1.181981002446264E-3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275548.39409999998</v>
      </c>
      <c r="F21" s="25">
        <f>VLOOKUP(C21,RA!B25:I60,8,0)</f>
        <v>17558.200799999999</v>
      </c>
      <c r="G21" s="16">
        <f t="shared" si="0"/>
        <v>257990.19329999998</v>
      </c>
      <c r="H21" s="27">
        <f>RA!J25</f>
        <v>6.3720933149869499</v>
      </c>
      <c r="I21" s="20">
        <f>VLOOKUP(B21,RMS!B:D,3,FALSE)</f>
        <v>275548.39484258398</v>
      </c>
      <c r="J21" s="21">
        <f>VLOOKUP(B21,RMS!B:E,4,FALSE)</f>
        <v>257990.18657270199</v>
      </c>
      <c r="K21" s="22">
        <f t="shared" si="1"/>
        <v>-7.4258400127291679E-4</v>
      </c>
      <c r="L21" s="22">
        <f t="shared" si="2"/>
        <v>6.727297994075343E-3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530772.97180000006</v>
      </c>
      <c r="F22" s="25">
        <f>VLOOKUP(C22,RA!B26:I61,8,0)</f>
        <v>122423.1422</v>
      </c>
      <c r="G22" s="16">
        <f t="shared" si="0"/>
        <v>408349.82960000006</v>
      </c>
      <c r="H22" s="27">
        <f>RA!J26</f>
        <v>23.065067119907901</v>
      </c>
      <c r="I22" s="20">
        <f>VLOOKUP(B22,RMS!B:D,3,FALSE)</f>
        <v>530772.95402565598</v>
      </c>
      <c r="J22" s="21">
        <f>VLOOKUP(B22,RMS!B:E,4,FALSE)</f>
        <v>408349.80842716701</v>
      </c>
      <c r="K22" s="22">
        <f t="shared" si="1"/>
        <v>1.7774344072677195E-2</v>
      </c>
      <c r="L22" s="22">
        <f t="shared" si="2"/>
        <v>2.1172833046875894E-2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223911.2463</v>
      </c>
      <c r="F23" s="25">
        <f>VLOOKUP(C23,RA!B27:I62,8,0)</f>
        <v>62196.597300000001</v>
      </c>
      <c r="G23" s="16">
        <f t="shared" si="0"/>
        <v>161714.649</v>
      </c>
      <c r="H23" s="27">
        <f>RA!J27</f>
        <v>27.777344071707802</v>
      </c>
      <c r="I23" s="20">
        <f>VLOOKUP(B23,RMS!B:D,3,FALSE)</f>
        <v>223911.139444845</v>
      </c>
      <c r="J23" s="21">
        <f>VLOOKUP(B23,RMS!B:E,4,FALSE)</f>
        <v>161714.66412120801</v>
      </c>
      <c r="K23" s="22">
        <f t="shared" si="1"/>
        <v>0.10685515499790199</v>
      </c>
      <c r="L23" s="22">
        <f t="shared" si="2"/>
        <v>-1.5121208009077236E-2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969576.89859999996</v>
      </c>
      <c r="F24" s="25">
        <f>VLOOKUP(C24,RA!B28:I63,8,0)</f>
        <v>39314.940799999997</v>
      </c>
      <c r="G24" s="16">
        <f t="shared" si="0"/>
        <v>930261.95779999997</v>
      </c>
      <c r="H24" s="27">
        <f>RA!J28</f>
        <v>4.0548553556471898</v>
      </c>
      <c r="I24" s="20">
        <f>VLOOKUP(B24,RMS!B:D,3,FALSE)</f>
        <v>969576.89509822999</v>
      </c>
      <c r="J24" s="21">
        <f>VLOOKUP(B24,RMS!B:E,4,FALSE)</f>
        <v>930261.95759557502</v>
      </c>
      <c r="K24" s="22">
        <f t="shared" si="1"/>
        <v>3.5017699701711535E-3</v>
      </c>
      <c r="L24" s="22">
        <f t="shared" si="2"/>
        <v>2.0442495588213205E-4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581909.81129999994</v>
      </c>
      <c r="F25" s="25">
        <f>VLOOKUP(C25,RA!B29:I64,8,0)</f>
        <v>74475.914600000004</v>
      </c>
      <c r="G25" s="16">
        <f t="shared" si="0"/>
        <v>507433.89669999992</v>
      </c>
      <c r="H25" s="27">
        <f>RA!J29</f>
        <v>12.7985322044354</v>
      </c>
      <c r="I25" s="20">
        <f>VLOOKUP(B25,RMS!B:D,3,FALSE)</f>
        <v>581909.811254867</v>
      </c>
      <c r="J25" s="21">
        <f>VLOOKUP(B25,RMS!B:E,4,FALSE)</f>
        <v>507433.87090631999</v>
      </c>
      <c r="K25" s="22">
        <f t="shared" si="1"/>
        <v>4.5132939703762531E-5</v>
      </c>
      <c r="L25" s="22">
        <f t="shared" si="2"/>
        <v>2.5793679931666702E-2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700731.54260000004</v>
      </c>
      <c r="F26" s="25">
        <f>VLOOKUP(C26,RA!B30:I65,8,0)</f>
        <v>80634.705199999997</v>
      </c>
      <c r="G26" s="16">
        <f t="shared" si="0"/>
        <v>620096.83740000008</v>
      </c>
      <c r="H26" s="27">
        <f>RA!J30</f>
        <v>11.507217857043001</v>
      </c>
      <c r="I26" s="20">
        <f>VLOOKUP(B26,RMS!B:D,3,FALSE)</f>
        <v>700731.51841858402</v>
      </c>
      <c r="J26" s="21">
        <f>VLOOKUP(B26,RMS!B:E,4,FALSE)</f>
        <v>620096.84021127899</v>
      </c>
      <c r="K26" s="22">
        <f t="shared" si="1"/>
        <v>2.4181416025385261E-2</v>
      </c>
      <c r="L26" s="22">
        <f t="shared" si="2"/>
        <v>-2.8112789150327444E-3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615350.58440000005</v>
      </c>
      <c r="F27" s="25">
        <f>VLOOKUP(C27,RA!B31:I66,8,0)</f>
        <v>27289.54</v>
      </c>
      <c r="G27" s="16">
        <f t="shared" si="0"/>
        <v>588061.04440000001</v>
      </c>
      <c r="H27" s="27">
        <f>RA!J31</f>
        <v>4.4347954957430904</v>
      </c>
      <c r="I27" s="20">
        <f>VLOOKUP(B27,RMS!B:D,3,FALSE)</f>
        <v>615350.54306725704</v>
      </c>
      <c r="J27" s="21">
        <f>VLOOKUP(B27,RMS!B:E,4,FALSE)</f>
        <v>588061.020362832</v>
      </c>
      <c r="K27" s="22">
        <f t="shared" si="1"/>
        <v>4.1332743014208972E-2</v>
      </c>
      <c r="L27" s="22">
        <f t="shared" si="2"/>
        <v>2.403716801200062E-2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110132.9466</v>
      </c>
      <c r="F28" s="25">
        <f>VLOOKUP(C28,RA!B32:I67,8,0)</f>
        <v>31818.924599999998</v>
      </c>
      <c r="G28" s="16">
        <f t="shared" si="0"/>
        <v>78314.021999999997</v>
      </c>
      <c r="H28" s="27">
        <f>RA!J32</f>
        <v>28.891376815300799</v>
      </c>
      <c r="I28" s="20">
        <f>VLOOKUP(B28,RMS!B:D,3,FALSE)</f>
        <v>110132.869862083</v>
      </c>
      <c r="J28" s="21">
        <f>VLOOKUP(B28,RMS!B:E,4,FALSE)</f>
        <v>78314.018266405707</v>
      </c>
      <c r="K28" s="22">
        <f t="shared" si="1"/>
        <v>7.6737916999263689E-2</v>
      </c>
      <c r="L28" s="22">
        <f t="shared" si="2"/>
        <v>3.7335942906793207E-3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204983.03270000001</v>
      </c>
      <c r="F31" s="25">
        <f>VLOOKUP(C31,RA!B35:I70,8,0)</f>
        <v>17864.395400000001</v>
      </c>
      <c r="G31" s="16">
        <f t="shared" si="0"/>
        <v>187118.6373</v>
      </c>
      <c r="H31" s="27">
        <f>RA!J35</f>
        <v>8.7150605416913596</v>
      </c>
      <c r="I31" s="20">
        <f>VLOOKUP(B31,RMS!B:D,3,FALSE)</f>
        <v>204983.03229999999</v>
      </c>
      <c r="J31" s="21">
        <f>VLOOKUP(B31,RMS!B:E,4,FALSE)</f>
        <v>187118.6397</v>
      </c>
      <c r="K31" s="22">
        <f t="shared" si="1"/>
        <v>4.0000001899898052E-4</v>
      </c>
      <c r="L31" s="22">
        <f t="shared" si="2"/>
        <v>-2.3999999975785613E-3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161903.4178</v>
      </c>
      <c r="F35" s="25">
        <f>VLOOKUP(C35,RA!B8:I74,8,0)</f>
        <v>8365.5118999999995</v>
      </c>
      <c r="G35" s="16">
        <f t="shared" si="0"/>
        <v>153537.90589999998</v>
      </c>
      <c r="H35" s="27">
        <f>RA!J39</f>
        <v>5.1669767159171096</v>
      </c>
      <c r="I35" s="20">
        <f>VLOOKUP(B35,RMS!B:D,3,FALSE)</f>
        <v>161903.41880341899</v>
      </c>
      <c r="J35" s="21">
        <f>VLOOKUP(B35,RMS!B:E,4,FALSE)</f>
        <v>153537.905982906</v>
      </c>
      <c r="K35" s="22">
        <f t="shared" si="1"/>
        <v>-1.0034189908765256E-3</v>
      </c>
      <c r="L35" s="22">
        <f t="shared" si="2"/>
        <v>-8.2906015450134873E-5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371732.91930000001</v>
      </c>
      <c r="F36" s="25">
        <f>VLOOKUP(C36,RA!B8:I75,8,0)</f>
        <v>28421.250800000002</v>
      </c>
      <c r="G36" s="16">
        <f t="shared" si="0"/>
        <v>343311.66850000003</v>
      </c>
      <c r="H36" s="27">
        <f>RA!J40</f>
        <v>7.6456104166182701</v>
      </c>
      <c r="I36" s="20">
        <f>VLOOKUP(B36,RMS!B:D,3,FALSE)</f>
        <v>371732.91017948702</v>
      </c>
      <c r="J36" s="21">
        <f>VLOOKUP(B36,RMS!B:E,4,FALSE)</f>
        <v>343311.66850170901</v>
      </c>
      <c r="K36" s="22">
        <f t="shared" si="1"/>
        <v>9.1205129865556955E-3</v>
      </c>
      <c r="L36" s="22">
        <f t="shared" si="2"/>
        <v>-1.7089769244194031E-6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9790.1597000000002</v>
      </c>
      <c r="F40" s="25">
        <f>VLOOKUP(C40,RA!B8:I78,8,0)</f>
        <v>1387.5708</v>
      </c>
      <c r="G40" s="16">
        <f t="shared" si="0"/>
        <v>8402.5889000000006</v>
      </c>
      <c r="H40" s="27">
        <f>RA!J43</f>
        <v>0</v>
      </c>
      <c r="I40" s="20">
        <f>VLOOKUP(B40,RMS!B:D,3,FALSE)</f>
        <v>9790.1595945843692</v>
      </c>
      <c r="J40" s="21">
        <f>VLOOKUP(B40,RMS!B:E,4,FALSE)</f>
        <v>8402.5889872173102</v>
      </c>
      <c r="K40" s="22">
        <f t="shared" si="1"/>
        <v>1.0541563096921891E-4</v>
      </c>
      <c r="L40" s="22">
        <f t="shared" si="2"/>
        <v>-8.7217309555853717E-5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7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7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8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6"/>
      <c r="W4" s="46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7" t="s">
        <v>4</v>
      </c>
      <c r="C6" s="48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9" t="s">
        <v>5</v>
      </c>
      <c r="B7" s="50"/>
      <c r="C7" s="51"/>
      <c r="D7" s="66">
        <v>13951198.6359</v>
      </c>
      <c r="E7" s="66">
        <v>17209223</v>
      </c>
      <c r="F7" s="67">
        <v>81.068149537605507</v>
      </c>
      <c r="G7" s="66">
        <v>13172921.3532</v>
      </c>
      <c r="H7" s="67">
        <v>5.90816009473052</v>
      </c>
      <c r="I7" s="66">
        <v>1670948.8112999999</v>
      </c>
      <c r="J7" s="67">
        <v>11.9770985627014</v>
      </c>
      <c r="K7" s="66">
        <v>1425093.4908</v>
      </c>
      <c r="L7" s="67">
        <v>10.818355720721099</v>
      </c>
      <c r="M7" s="67">
        <v>0.17251873093742501</v>
      </c>
      <c r="N7" s="66">
        <v>523208462.52990001</v>
      </c>
      <c r="O7" s="66">
        <v>6421368883.7579002</v>
      </c>
      <c r="P7" s="66">
        <v>818938</v>
      </c>
      <c r="Q7" s="66">
        <v>838891</v>
      </c>
      <c r="R7" s="67">
        <v>-2.3784973256358599</v>
      </c>
      <c r="S7" s="66">
        <v>17.035720208245301</v>
      </c>
      <c r="T7" s="66">
        <v>16.858783777034201</v>
      </c>
      <c r="U7" s="68">
        <v>1.03862019948805</v>
      </c>
      <c r="V7" s="56"/>
      <c r="W7" s="56"/>
    </row>
    <row r="8" spans="1:23" ht="14.25" thickBot="1" x14ac:dyDescent="0.2">
      <c r="A8" s="52">
        <v>41969</v>
      </c>
      <c r="B8" s="42" t="s">
        <v>6</v>
      </c>
      <c r="C8" s="43"/>
      <c r="D8" s="69">
        <v>547411.41</v>
      </c>
      <c r="E8" s="69">
        <v>659046</v>
      </c>
      <c r="F8" s="70">
        <v>83.061183893081804</v>
      </c>
      <c r="G8" s="69">
        <v>510429.55619999999</v>
      </c>
      <c r="H8" s="70">
        <v>7.2452414541428896</v>
      </c>
      <c r="I8" s="69">
        <v>154121.69409999999</v>
      </c>
      <c r="J8" s="70">
        <v>28.154636765791899</v>
      </c>
      <c r="K8" s="69">
        <v>79258.304300000003</v>
      </c>
      <c r="L8" s="70">
        <v>15.527765455052201</v>
      </c>
      <c r="M8" s="70">
        <v>0.94454947606038997</v>
      </c>
      <c r="N8" s="69">
        <v>19799649.871599998</v>
      </c>
      <c r="O8" s="69">
        <v>244216050.17919999</v>
      </c>
      <c r="P8" s="69">
        <v>21092</v>
      </c>
      <c r="Q8" s="69">
        <v>22062</v>
      </c>
      <c r="R8" s="70">
        <v>-4.3967002085033098</v>
      </c>
      <c r="S8" s="69">
        <v>25.953508913332101</v>
      </c>
      <c r="T8" s="69">
        <v>26.1061119572115</v>
      </c>
      <c r="U8" s="71">
        <v>-0.58798617323392599</v>
      </c>
      <c r="V8" s="56"/>
      <c r="W8" s="56"/>
    </row>
    <row r="9" spans="1:23" ht="12" customHeight="1" thickBot="1" x14ac:dyDescent="0.2">
      <c r="A9" s="53"/>
      <c r="B9" s="42" t="s">
        <v>7</v>
      </c>
      <c r="C9" s="43"/>
      <c r="D9" s="69">
        <v>93797.383300000001</v>
      </c>
      <c r="E9" s="69">
        <v>87014</v>
      </c>
      <c r="F9" s="70">
        <v>107.795737812306</v>
      </c>
      <c r="G9" s="69">
        <v>67800.741699999999</v>
      </c>
      <c r="H9" s="70">
        <v>38.342709752391997</v>
      </c>
      <c r="I9" s="69">
        <v>17593.252899999999</v>
      </c>
      <c r="J9" s="70">
        <v>18.756656402375398</v>
      </c>
      <c r="K9" s="69">
        <v>14981.5088</v>
      </c>
      <c r="L9" s="70">
        <v>22.096378925011098</v>
      </c>
      <c r="M9" s="70">
        <v>0.174331179513775</v>
      </c>
      <c r="N9" s="69">
        <v>2541175.7832999998</v>
      </c>
      <c r="O9" s="69">
        <v>41552453.550099999</v>
      </c>
      <c r="P9" s="69">
        <v>4447</v>
      </c>
      <c r="Q9" s="69">
        <v>4463</v>
      </c>
      <c r="R9" s="70">
        <v>-0.35850324893569302</v>
      </c>
      <c r="S9" s="69">
        <v>21.0922831796717</v>
      </c>
      <c r="T9" s="69">
        <v>17.2006865113153</v>
      </c>
      <c r="U9" s="71">
        <v>18.450333874272399</v>
      </c>
      <c r="V9" s="56"/>
      <c r="W9" s="56"/>
    </row>
    <row r="10" spans="1:23" ht="14.25" thickBot="1" x14ac:dyDescent="0.2">
      <c r="A10" s="53"/>
      <c r="B10" s="42" t="s">
        <v>8</v>
      </c>
      <c r="C10" s="43"/>
      <c r="D10" s="69">
        <v>96635.599700000006</v>
      </c>
      <c r="E10" s="69">
        <v>111434</v>
      </c>
      <c r="F10" s="70">
        <v>86.720031318986997</v>
      </c>
      <c r="G10" s="69">
        <v>89982.912299999996</v>
      </c>
      <c r="H10" s="70">
        <v>7.3932786014084204</v>
      </c>
      <c r="I10" s="69">
        <v>26989.3177</v>
      </c>
      <c r="J10" s="70">
        <v>27.9289597040706</v>
      </c>
      <c r="K10" s="69">
        <v>23786.255399999998</v>
      </c>
      <c r="L10" s="70">
        <v>26.434191550388402</v>
      </c>
      <c r="M10" s="70">
        <v>0.13466021642061399</v>
      </c>
      <c r="N10" s="69">
        <v>3192590.1016000002</v>
      </c>
      <c r="O10" s="69">
        <v>58235728.288199998</v>
      </c>
      <c r="P10" s="69">
        <v>72231</v>
      </c>
      <c r="Q10" s="69">
        <v>73717</v>
      </c>
      <c r="R10" s="70">
        <v>-2.0158172470393501</v>
      </c>
      <c r="S10" s="69">
        <v>1.3378687779485301</v>
      </c>
      <c r="T10" s="69">
        <v>1.2368054410787199</v>
      </c>
      <c r="U10" s="71">
        <v>7.5540545183194601</v>
      </c>
      <c r="V10" s="56"/>
      <c r="W10" s="56"/>
    </row>
    <row r="11" spans="1:23" ht="14.25" thickBot="1" x14ac:dyDescent="0.2">
      <c r="A11" s="53"/>
      <c r="B11" s="42" t="s">
        <v>9</v>
      </c>
      <c r="C11" s="43"/>
      <c r="D11" s="69">
        <v>62868.983200000002</v>
      </c>
      <c r="E11" s="69">
        <v>76316</v>
      </c>
      <c r="F11" s="70">
        <v>82.379819697049101</v>
      </c>
      <c r="G11" s="69">
        <v>56688.0173</v>
      </c>
      <c r="H11" s="70">
        <v>10.903478714539601</v>
      </c>
      <c r="I11" s="69">
        <v>13141.465</v>
      </c>
      <c r="J11" s="70">
        <v>20.902938668809298</v>
      </c>
      <c r="K11" s="69">
        <v>12324.2871</v>
      </c>
      <c r="L11" s="70">
        <v>21.740550626031499</v>
      </c>
      <c r="M11" s="70">
        <v>6.6306301806293003E-2</v>
      </c>
      <c r="N11" s="69">
        <v>2034770.9125999999</v>
      </c>
      <c r="O11" s="69">
        <v>24145710.658500001</v>
      </c>
      <c r="P11" s="69">
        <v>3023</v>
      </c>
      <c r="Q11" s="69">
        <v>3296</v>
      </c>
      <c r="R11" s="70">
        <v>-8.2827669902912593</v>
      </c>
      <c r="S11" s="69">
        <v>20.796884948726401</v>
      </c>
      <c r="T11" s="69">
        <v>19.603479520631101</v>
      </c>
      <c r="U11" s="71">
        <v>5.7383854891616703</v>
      </c>
      <c r="V11" s="56"/>
      <c r="W11" s="56"/>
    </row>
    <row r="12" spans="1:23" ht="14.25" thickBot="1" x14ac:dyDescent="0.2">
      <c r="A12" s="53"/>
      <c r="B12" s="42" t="s">
        <v>10</v>
      </c>
      <c r="C12" s="43"/>
      <c r="D12" s="69">
        <v>177615.87899999999</v>
      </c>
      <c r="E12" s="69">
        <v>293406</v>
      </c>
      <c r="F12" s="70">
        <v>60.535871454571499</v>
      </c>
      <c r="G12" s="69">
        <v>268622.37920000002</v>
      </c>
      <c r="H12" s="70">
        <v>-33.878971838099197</v>
      </c>
      <c r="I12" s="69">
        <v>33869.347999999998</v>
      </c>
      <c r="J12" s="70">
        <v>19.068873904004899</v>
      </c>
      <c r="K12" s="69">
        <v>-16536.432100000002</v>
      </c>
      <c r="L12" s="70">
        <v>-6.1560143087289001</v>
      </c>
      <c r="M12" s="70">
        <v>-3.0481653959683399</v>
      </c>
      <c r="N12" s="69">
        <v>12147696.653200001</v>
      </c>
      <c r="O12" s="69">
        <v>85773300.067000002</v>
      </c>
      <c r="P12" s="69">
        <v>1927</v>
      </c>
      <c r="Q12" s="69">
        <v>1868</v>
      </c>
      <c r="R12" s="70">
        <v>3.15845824411134</v>
      </c>
      <c r="S12" s="69">
        <v>92.172225739491495</v>
      </c>
      <c r="T12" s="69">
        <v>123.22420417558899</v>
      </c>
      <c r="U12" s="71">
        <v>-33.689083872033599</v>
      </c>
      <c r="V12" s="56"/>
      <c r="W12" s="56"/>
    </row>
    <row r="13" spans="1:23" ht="14.25" thickBot="1" x14ac:dyDescent="0.2">
      <c r="A13" s="53"/>
      <c r="B13" s="42" t="s">
        <v>11</v>
      </c>
      <c r="C13" s="43"/>
      <c r="D13" s="69">
        <v>320411.2746</v>
      </c>
      <c r="E13" s="69">
        <v>474716</v>
      </c>
      <c r="F13" s="70">
        <v>67.495360299631798</v>
      </c>
      <c r="G13" s="69">
        <v>356322.04879999999</v>
      </c>
      <c r="H13" s="70">
        <v>-10.0781790857282</v>
      </c>
      <c r="I13" s="69">
        <v>95171.574099999998</v>
      </c>
      <c r="J13" s="70">
        <v>29.7029417016651</v>
      </c>
      <c r="K13" s="69">
        <v>74969.589500000002</v>
      </c>
      <c r="L13" s="70">
        <v>21.039840153725599</v>
      </c>
      <c r="M13" s="70">
        <v>0.26946905718351299</v>
      </c>
      <c r="N13" s="69">
        <v>13405522.8397</v>
      </c>
      <c r="O13" s="69">
        <v>122082595.817</v>
      </c>
      <c r="P13" s="69">
        <v>9169</v>
      </c>
      <c r="Q13" s="69">
        <v>10336</v>
      </c>
      <c r="R13" s="70">
        <v>-11.2906346749226</v>
      </c>
      <c r="S13" s="69">
        <v>34.945062122368903</v>
      </c>
      <c r="T13" s="69">
        <v>32.971940799148598</v>
      </c>
      <c r="U13" s="71">
        <v>5.6463523124121799</v>
      </c>
      <c r="V13" s="56"/>
      <c r="W13" s="56"/>
    </row>
    <row r="14" spans="1:23" ht="14.25" thickBot="1" x14ac:dyDescent="0.2">
      <c r="A14" s="53"/>
      <c r="B14" s="42" t="s">
        <v>12</v>
      </c>
      <c r="C14" s="43"/>
      <c r="D14" s="69">
        <v>255742.4883</v>
      </c>
      <c r="E14" s="69">
        <v>165475</v>
      </c>
      <c r="F14" s="70">
        <v>154.550529264239</v>
      </c>
      <c r="G14" s="69">
        <v>168672.75539999999</v>
      </c>
      <c r="H14" s="70">
        <v>51.620507825059299</v>
      </c>
      <c r="I14" s="69">
        <v>25664.886699999999</v>
      </c>
      <c r="J14" s="70">
        <v>10.035441068319299</v>
      </c>
      <c r="K14" s="69">
        <v>33613.121299999999</v>
      </c>
      <c r="L14" s="70">
        <v>19.928008658119101</v>
      </c>
      <c r="M14" s="70">
        <v>-0.23646225915949101</v>
      </c>
      <c r="N14" s="69">
        <v>6441826.4172</v>
      </c>
      <c r="O14" s="69">
        <v>59184772.214500003</v>
      </c>
      <c r="P14" s="69">
        <v>3154</v>
      </c>
      <c r="Q14" s="69">
        <v>3292</v>
      </c>
      <c r="R14" s="70">
        <v>-4.19198055893074</v>
      </c>
      <c r="S14" s="69">
        <v>81.085126284083699</v>
      </c>
      <c r="T14" s="69">
        <v>74.880913730255202</v>
      </c>
      <c r="U14" s="71">
        <v>7.6514804109596399</v>
      </c>
      <c r="V14" s="56"/>
      <c r="W14" s="56"/>
    </row>
    <row r="15" spans="1:23" ht="14.25" thickBot="1" x14ac:dyDescent="0.2">
      <c r="A15" s="53"/>
      <c r="B15" s="42" t="s">
        <v>13</v>
      </c>
      <c r="C15" s="43"/>
      <c r="D15" s="69">
        <v>112292.7381</v>
      </c>
      <c r="E15" s="69">
        <v>120752</v>
      </c>
      <c r="F15" s="70">
        <v>92.994516115675097</v>
      </c>
      <c r="G15" s="69">
        <v>106173.2032</v>
      </c>
      <c r="H15" s="70">
        <v>5.7637282436252297</v>
      </c>
      <c r="I15" s="69">
        <v>11868.948</v>
      </c>
      <c r="J15" s="70">
        <v>10.569648759860501</v>
      </c>
      <c r="K15" s="69">
        <v>22276.058400000002</v>
      </c>
      <c r="L15" s="70">
        <v>20.980866855865901</v>
      </c>
      <c r="M15" s="70">
        <v>-0.46718814491885202</v>
      </c>
      <c r="N15" s="69">
        <v>5552498.3141999999</v>
      </c>
      <c r="O15" s="69">
        <v>46420638.982699998</v>
      </c>
      <c r="P15" s="69">
        <v>3661</v>
      </c>
      <c r="Q15" s="69">
        <v>4172</v>
      </c>
      <c r="R15" s="70">
        <v>-12.248322147651001</v>
      </c>
      <c r="S15" s="69">
        <v>30.672695465719698</v>
      </c>
      <c r="T15" s="69">
        <v>27.5983471955896</v>
      </c>
      <c r="U15" s="71">
        <v>10.023078257227301</v>
      </c>
      <c r="V15" s="56"/>
      <c r="W15" s="56"/>
    </row>
    <row r="16" spans="1:23" ht="14.25" thickBot="1" x14ac:dyDescent="0.2">
      <c r="A16" s="53"/>
      <c r="B16" s="42" t="s">
        <v>14</v>
      </c>
      <c r="C16" s="43"/>
      <c r="D16" s="69">
        <v>527368.67680000002</v>
      </c>
      <c r="E16" s="69">
        <v>532742</v>
      </c>
      <c r="F16" s="70">
        <v>98.991383596562699</v>
      </c>
      <c r="G16" s="69">
        <v>533164.13199999998</v>
      </c>
      <c r="H16" s="70">
        <v>-1.08699270115191</v>
      </c>
      <c r="I16" s="69">
        <v>41723.460899999998</v>
      </c>
      <c r="J16" s="70">
        <v>7.91163046564923</v>
      </c>
      <c r="K16" s="69">
        <v>12115.9437</v>
      </c>
      <c r="L16" s="70">
        <v>2.2724603874890801</v>
      </c>
      <c r="M16" s="70">
        <v>2.4436823026835301</v>
      </c>
      <c r="N16" s="69">
        <v>21819776.716800001</v>
      </c>
      <c r="O16" s="69">
        <v>332518963.43370003</v>
      </c>
      <c r="P16" s="69">
        <v>28644</v>
      </c>
      <c r="Q16" s="69">
        <v>29259</v>
      </c>
      <c r="R16" s="70">
        <v>-2.1019173587614102</v>
      </c>
      <c r="S16" s="69">
        <v>18.411139393939401</v>
      </c>
      <c r="T16" s="69">
        <v>23.0358008065894</v>
      </c>
      <c r="U16" s="71">
        <v>-25.118822435141599</v>
      </c>
      <c r="V16" s="56"/>
      <c r="W16" s="56"/>
    </row>
    <row r="17" spans="1:23" ht="12" thickBot="1" x14ac:dyDescent="0.2">
      <c r="A17" s="53"/>
      <c r="B17" s="42" t="s">
        <v>15</v>
      </c>
      <c r="C17" s="43"/>
      <c r="D17" s="69">
        <v>583895.57779999997</v>
      </c>
      <c r="E17" s="69">
        <v>501763</v>
      </c>
      <c r="F17" s="70">
        <v>116.368799174112</v>
      </c>
      <c r="G17" s="69">
        <v>419764.14429999999</v>
      </c>
      <c r="H17" s="70">
        <v>39.100870269352399</v>
      </c>
      <c r="I17" s="69">
        <v>51816.705099999999</v>
      </c>
      <c r="J17" s="70">
        <v>8.8743102482869993</v>
      </c>
      <c r="K17" s="69">
        <v>49189.2984</v>
      </c>
      <c r="L17" s="70">
        <v>11.7183182670421</v>
      </c>
      <c r="M17" s="70">
        <v>5.3414193441718001E-2</v>
      </c>
      <c r="N17" s="69">
        <v>14595074.973999999</v>
      </c>
      <c r="O17" s="69">
        <v>313625375.09969997</v>
      </c>
      <c r="P17" s="69">
        <v>9648</v>
      </c>
      <c r="Q17" s="69">
        <v>9809</v>
      </c>
      <c r="R17" s="70">
        <v>-1.64134978081354</v>
      </c>
      <c r="S17" s="69">
        <v>60.519856737147599</v>
      </c>
      <c r="T17" s="69">
        <v>43.0395633194006</v>
      </c>
      <c r="U17" s="71">
        <v>28.8835670805835</v>
      </c>
      <c r="V17" s="55"/>
      <c r="W17" s="55"/>
    </row>
    <row r="18" spans="1:23" ht="12" thickBot="1" x14ac:dyDescent="0.2">
      <c r="A18" s="53"/>
      <c r="B18" s="42" t="s">
        <v>16</v>
      </c>
      <c r="C18" s="43"/>
      <c r="D18" s="69">
        <v>1299781.2097</v>
      </c>
      <c r="E18" s="69">
        <v>1323836</v>
      </c>
      <c r="F18" s="70">
        <v>98.182947865143404</v>
      </c>
      <c r="G18" s="69">
        <v>1199666.5495</v>
      </c>
      <c r="H18" s="70">
        <v>8.3452072779495197</v>
      </c>
      <c r="I18" s="69">
        <v>194226.54939999999</v>
      </c>
      <c r="J18" s="70">
        <v>14.943018713497899</v>
      </c>
      <c r="K18" s="69">
        <v>187638.7047</v>
      </c>
      <c r="L18" s="70">
        <v>15.6409049479795</v>
      </c>
      <c r="M18" s="70">
        <v>3.5109199408153997E-2</v>
      </c>
      <c r="N18" s="69">
        <v>49565022.698600002</v>
      </c>
      <c r="O18" s="69">
        <v>733473038.07519996</v>
      </c>
      <c r="P18" s="69">
        <v>66290</v>
      </c>
      <c r="Q18" s="69">
        <v>67094</v>
      </c>
      <c r="R18" s="70">
        <v>-1.19831877664173</v>
      </c>
      <c r="S18" s="69">
        <v>19.607500523457499</v>
      </c>
      <c r="T18" s="69">
        <v>19.1437438191194</v>
      </c>
      <c r="U18" s="71">
        <v>2.3652005199911699</v>
      </c>
      <c r="V18" s="55"/>
      <c r="W18" s="55"/>
    </row>
    <row r="19" spans="1:23" ht="12" thickBot="1" x14ac:dyDescent="0.2">
      <c r="A19" s="53"/>
      <c r="B19" s="42" t="s">
        <v>17</v>
      </c>
      <c r="C19" s="43"/>
      <c r="D19" s="69">
        <v>741707.45649999997</v>
      </c>
      <c r="E19" s="69">
        <v>647414</v>
      </c>
      <c r="F19" s="70">
        <v>114.564630437402</v>
      </c>
      <c r="G19" s="69">
        <v>571460.9277</v>
      </c>
      <c r="H19" s="70">
        <v>29.7914556442561</v>
      </c>
      <c r="I19" s="69">
        <v>48733.683499999999</v>
      </c>
      <c r="J19" s="70">
        <v>6.5704723705983099</v>
      </c>
      <c r="K19" s="69">
        <v>46104.749300000003</v>
      </c>
      <c r="L19" s="70">
        <v>8.0678742964214702</v>
      </c>
      <c r="M19" s="70">
        <v>5.7020897844898999E-2</v>
      </c>
      <c r="N19" s="69">
        <v>20622042.0691</v>
      </c>
      <c r="O19" s="69">
        <v>243012404.37819999</v>
      </c>
      <c r="P19" s="69">
        <v>13601</v>
      </c>
      <c r="Q19" s="69">
        <v>14046</v>
      </c>
      <c r="R19" s="70">
        <v>-3.1681617542360798</v>
      </c>
      <c r="S19" s="69">
        <v>54.533303176237098</v>
      </c>
      <c r="T19" s="69">
        <v>45.179683575395103</v>
      </c>
      <c r="U19" s="71">
        <v>17.152123667648599</v>
      </c>
      <c r="V19" s="55"/>
      <c r="W19" s="55"/>
    </row>
    <row r="20" spans="1:23" ht="12" thickBot="1" x14ac:dyDescent="0.2">
      <c r="A20" s="53"/>
      <c r="B20" s="42" t="s">
        <v>18</v>
      </c>
      <c r="C20" s="43"/>
      <c r="D20" s="69">
        <v>893476.82140000002</v>
      </c>
      <c r="E20" s="69">
        <v>856063</v>
      </c>
      <c r="F20" s="70">
        <v>104.370451870949</v>
      </c>
      <c r="G20" s="69">
        <v>924329.44819999998</v>
      </c>
      <c r="H20" s="70">
        <v>-3.33783878249048</v>
      </c>
      <c r="I20" s="69">
        <v>61107.854899999998</v>
      </c>
      <c r="J20" s="70">
        <v>6.8393329783585601</v>
      </c>
      <c r="K20" s="69">
        <v>32125.820400000001</v>
      </c>
      <c r="L20" s="70">
        <v>3.47558118618426</v>
      </c>
      <c r="M20" s="70">
        <v>0.90214145939756296</v>
      </c>
      <c r="N20" s="69">
        <v>40483634.209700003</v>
      </c>
      <c r="O20" s="69">
        <v>380073551.0625</v>
      </c>
      <c r="P20" s="69">
        <v>39210</v>
      </c>
      <c r="Q20" s="69">
        <v>40445</v>
      </c>
      <c r="R20" s="70">
        <v>-3.05352948448511</v>
      </c>
      <c r="S20" s="69">
        <v>22.786963055343001</v>
      </c>
      <c r="T20" s="69">
        <v>22.7538709111139</v>
      </c>
      <c r="U20" s="71">
        <v>0.145224021949733</v>
      </c>
      <c r="V20" s="55"/>
      <c r="W20" s="55"/>
    </row>
    <row r="21" spans="1:23" ht="12" thickBot="1" x14ac:dyDescent="0.2">
      <c r="A21" s="53"/>
      <c r="B21" s="42" t="s">
        <v>19</v>
      </c>
      <c r="C21" s="43"/>
      <c r="D21" s="69">
        <v>305854.04450000002</v>
      </c>
      <c r="E21" s="69">
        <v>313466</v>
      </c>
      <c r="F21" s="70">
        <v>97.571680660741507</v>
      </c>
      <c r="G21" s="69">
        <v>296647.37530000001</v>
      </c>
      <c r="H21" s="70">
        <v>3.10357345676471</v>
      </c>
      <c r="I21" s="69">
        <v>30628.567299999999</v>
      </c>
      <c r="J21" s="70">
        <v>10.014112237773601</v>
      </c>
      <c r="K21" s="69">
        <v>40140.820099999997</v>
      </c>
      <c r="L21" s="70">
        <v>13.5314934303415</v>
      </c>
      <c r="M21" s="70">
        <v>-0.23697205927289999</v>
      </c>
      <c r="N21" s="69">
        <v>11602350.502800001</v>
      </c>
      <c r="O21" s="69">
        <v>143544459.98649999</v>
      </c>
      <c r="P21" s="69">
        <v>28904</v>
      </c>
      <c r="Q21" s="69">
        <v>31544</v>
      </c>
      <c r="R21" s="70">
        <v>-8.3692619832614792</v>
      </c>
      <c r="S21" s="69">
        <v>10.581720332825901</v>
      </c>
      <c r="T21" s="69">
        <v>10.308924163073801</v>
      </c>
      <c r="U21" s="71">
        <v>2.5779945148035299</v>
      </c>
      <c r="V21" s="55"/>
      <c r="W21" s="55"/>
    </row>
    <row r="22" spans="1:23" ht="12" thickBot="1" x14ac:dyDescent="0.2">
      <c r="A22" s="53"/>
      <c r="B22" s="42" t="s">
        <v>20</v>
      </c>
      <c r="C22" s="43"/>
      <c r="D22" s="69">
        <v>862382.7352</v>
      </c>
      <c r="E22" s="69">
        <v>863163</v>
      </c>
      <c r="F22" s="70">
        <v>99.909604002951895</v>
      </c>
      <c r="G22" s="69">
        <v>802915.40260000003</v>
      </c>
      <c r="H22" s="70">
        <v>7.4064256841297302</v>
      </c>
      <c r="I22" s="69">
        <v>72434.775200000004</v>
      </c>
      <c r="J22" s="70">
        <v>8.3993767782469906</v>
      </c>
      <c r="K22" s="69">
        <v>104014.3472</v>
      </c>
      <c r="L22" s="70">
        <v>12.954583616553</v>
      </c>
      <c r="M22" s="70">
        <v>-0.30360784689902898</v>
      </c>
      <c r="N22" s="69">
        <v>29120577.506999999</v>
      </c>
      <c r="O22" s="69">
        <v>437611740.52890003</v>
      </c>
      <c r="P22" s="69">
        <v>53207</v>
      </c>
      <c r="Q22" s="69">
        <v>54382</v>
      </c>
      <c r="R22" s="70">
        <v>-2.16064138869478</v>
      </c>
      <c r="S22" s="69">
        <v>16.208069148796199</v>
      </c>
      <c r="T22" s="69">
        <v>16.765159826780899</v>
      </c>
      <c r="U22" s="71">
        <v>-3.43711933155274</v>
      </c>
      <c r="V22" s="55"/>
      <c r="W22" s="55"/>
    </row>
    <row r="23" spans="1:23" ht="12" thickBot="1" x14ac:dyDescent="0.2">
      <c r="A23" s="53"/>
      <c r="B23" s="42" t="s">
        <v>21</v>
      </c>
      <c r="C23" s="43"/>
      <c r="D23" s="69">
        <v>2085032.7069999999</v>
      </c>
      <c r="E23" s="69">
        <v>2578710</v>
      </c>
      <c r="F23" s="70">
        <v>80.855649026063404</v>
      </c>
      <c r="G23" s="69">
        <v>2066343.6492999999</v>
      </c>
      <c r="H23" s="70">
        <v>0.90445060802597499</v>
      </c>
      <c r="I23" s="69">
        <v>242162.8265</v>
      </c>
      <c r="J23" s="70">
        <v>11.6143418607773</v>
      </c>
      <c r="K23" s="69">
        <v>152502.82870000001</v>
      </c>
      <c r="L23" s="70">
        <v>7.3803226656738499</v>
      </c>
      <c r="M23" s="70">
        <v>0.58792350649689895</v>
      </c>
      <c r="N23" s="69">
        <v>80369238.164199993</v>
      </c>
      <c r="O23" s="69">
        <v>959310165.66040003</v>
      </c>
      <c r="P23" s="69">
        <v>72011</v>
      </c>
      <c r="Q23" s="69">
        <v>73400</v>
      </c>
      <c r="R23" s="70">
        <v>-1.89237057220708</v>
      </c>
      <c r="S23" s="69">
        <v>28.954364013831199</v>
      </c>
      <c r="T23" s="69">
        <v>30.4242367043597</v>
      </c>
      <c r="U23" s="71">
        <v>-5.0765152010463899</v>
      </c>
      <c r="V23" s="55"/>
      <c r="W23" s="55"/>
    </row>
    <row r="24" spans="1:23" ht="12" thickBot="1" x14ac:dyDescent="0.2">
      <c r="A24" s="53"/>
      <c r="B24" s="42" t="s">
        <v>22</v>
      </c>
      <c r="C24" s="43"/>
      <c r="D24" s="69">
        <v>228579.72560000001</v>
      </c>
      <c r="E24" s="69">
        <v>275639</v>
      </c>
      <c r="F24" s="70">
        <v>82.9272075431996</v>
      </c>
      <c r="G24" s="69">
        <v>228654.10709999999</v>
      </c>
      <c r="H24" s="70">
        <v>-3.2530139494702001E-2</v>
      </c>
      <c r="I24" s="69">
        <v>37943.207600000002</v>
      </c>
      <c r="J24" s="70">
        <v>16.5995507696068</v>
      </c>
      <c r="K24" s="69">
        <v>35335.335200000001</v>
      </c>
      <c r="L24" s="70">
        <v>15.453619289045299</v>
      </c>
      <c r="M24" s="70">
        <v>7.3803527976721003E-2</v>
      </c>
      <c r="N24" s="69">
        <v>7502993.1206</v>
      </c>
      <c r="O24" s="69">
        <v>100533095.3373</v>
      </c>
      <c r="P24" s="69">
        <v>25102</v>
      </c>
      <c r="Q24" s="69">
        <v>25426</v>
      </c>
      <c r="R24" s="70">
        <v>-1.2742861637693701</v>
      </c>
      <c r="S24" s="69">
        <v>9.1060363955063401</v>
      </c>
      <c r="T24" s="69">
        <v>8.7905776016675805</v>
      </c>
      <c r="U24" s="71">
        <v>3.46428215457632</v>
      </c>
      <c r="V24" s="55"/>
      <c r="W24" s="55"/>
    </row>
    <row r="25" spans="1:23" ht="12" thickBot="1" x14ac:dyDescent="0.2">
      <c r="A25" s="53"/>
      <c r="B25" s="42" t="s">
        <v>23</v>
      </c>
      <c r="C25" s="43"/>
      <c r="D25" s="69">
        <v>275548.39409999998</v>
      </c>
      <c r="E25" s="69">
        <v>316095</v>
      </c>
      <c r="F25" s="70">
        <v>87.172651924263306</v>
      </c>
      <c r="G25" s="69">
        <v>222244.3873</v>
      </c>
      <c r="H25" s="70">
        <v>23.984410786512601</v>
      </c>
      <c r="I25" s="69">
        <v>17558.200799999999</v>
      </c>
      <c r="J25" s="70">
        <v>6.3720933149869499</v>
      </c>
      <c r="K25" s="69">
        <v>20968.252799999998</v>
      </c>
      <c r="L25" s="70">
        <v>9.4347727088809101</v>
      </c>
      <c r="M25" s="70">
        <v>-0.16262928688078401</v>
      </c>
      <c r="N25" s="69">
        <v>9283818.7732999995</v>
      </c>
      <c r="O25" s="69">
        <v>101260150.1179</v>
      </c>
      <c r="P25" s="69">
        <v>19094</v>
      </c>
      <c r="Q25" s="69">
        <v>19495</v>
      </c>
      <c r="R25" s="70">
        <v>-2.05693767632726</v>
      </c>
      <c r="S25" s="69">
        <v>14.431150837959599</v>
      </c>
      <c r="T25" s="69">
        <v>14.393495660425801</v>
      </c>
      <c r="U25" s="71">
        <v>0.26092983128394598</v>
      </c>
      <c r="V25" s="55"/>
      <c r="W25" s="55"/>
    </row>
    <row r="26" spans="1:23" ht="12" thickBot="1" x14ac:dyDescent="0.2">
      <c r="A26" s="53"/>
      <c r="B26" s="42" t="s">
        <v>24</v>
      </c>
      <c r="C26" s="43"/>
      <c r="D26" s="69">
        <v>530772.97180000006</v>
      </c>
      <c r="E26" s="69">
        <v>584531</v>
      </c>
      <c r="F26" s="70">
        <v>90.8032203253548</v>
      </c>
      <c r="G26" s="69">
        <v>433904.24089999998</v>
      </c>
      <c r="H26" s="70">
        <v>22.324909915394201</v>
      </c>
      <c r="I26" s="69">
        <v>122423.1422</v>
      </c>
      <c r="J26" s="70">
        <v>23.065067119907901</v>
      </c>
      <c r="K26" s="69">
        <v>91821.085300000006</v>
      </c>
      <c r="L26" s="70">
        <v>21.161601257813398</v>
      </c>
      <c r="M26" s="70">
        <v>0.33327918963292802</v>
      </c>
      <c r="N26" s="69">
        <v>15738254.739700001</v>
      </c>
      <c r="O26" s="69">
        <v>206083161.28839999</v>
      </c>
      <c r="P26" s="69">
        <v>44566</v>
      </c>
      <c r="Q26" s="69">
        <v>45412</v>
      </c>
      <c r="R26" s="70">
        <v>-1.8629437153175299</v>
      </c>
      <c r="S26" s="69">
        <v>11.90981851187</v>
      </c>
      <c r="T26" s="69">
        <v>11.5564633907337</v>
      </c>
      <c r="U26" s="71">
        <v>2.9669228022587402</v>
      </c>
      <c r="V26" s="55"/>
      <c r="W26" s="55"/>
    </row>
    <row r="27" spans="1:23" ht="12" thickBot="1" x14ac:dyDescent="0.2">
      <c r="A27" s="53"/>
      <c r="B27" s="42" t="s">
        <v>25</v>
      </c>
      <c r="C27" s="43"/>
      <c r="D27" s="69">
        <v>223911.2463</v>
      </c>
      <c r="E27" s="69">
        <v>270283</v>
      </c>
      <c r="F27" s="70">
        <v>82.843259213490995</v>
      </c>
      <c r="G27" s="69">
        <v>210934.44709999999</v>
      </c>
      <c r="H27" s="70">
        <v>6.1520531038953301</v>
      </c>
      <c r="I27" s="69">
        <v>62196.597300000001</v>
      </c>
      <c r="J27" s="70">
        <v>27.777344071707802</v>
      </c>
      <c r="K27" s="69">
        <v>62466.674200000001</v>
      </c>
      <c r="L27" s="70">
        <v>29.614259339246601</v>
      </c>
      <c r="M27" s="70">
        <v>-4.3235357646110003E-3</v>
      </c>
      <c r="N27" s="69">
        <v>7483629.5166999996</v>
      </c>
      <c r="O27" s="69">
        <v>92601209.734899998</v>
      </c>
      <c r="P27" s="69">
        <v>31638</v>
      </c>
      <c r="Q27" s="69">
        <v>32422</v>
      </c>
      <c r="R27" s="70">
        <v>-2.4181111590895101</v>
      </c>
      <c r="S27" s="69">
        <v>7.0772882704342903</v>
      </c>
      <c r="T27" s="69">
        <v>7.1953470883967698</v>
      </c>
      <c r="U27" s="71">
        <v>-1.66813634617198</v>
      </c>
      <c r="V27" s="55"/>
      <c r="W27" s="55"/>
    </row>
    <row r="28" spans="1:23" ht="12" thickBot="1" x14ac:dyDescent="0.2">
      <c r="A28" s="53"/>
      <c r="B28" s="42" t="s">
        <v>26</v>
      </c>
      <c r="C28" s="43"/>
      <c r="D28" s="69">
        <v>969576.89859999996</v>
      </c>
      <c r="E28" s="69">
        <v>1115594</v>
      </c>
      <c r="F28" s="70">
        <v>86.911268669426406</v>
      </c>
      <c r="G28" s="69">
        <v>914793.42420000001</v>
      </c>
      <c r="H28" s="70">
        <v>5.9886169872623398</v>
      </c>
      <c r="I28" s="69">
        <v>39314.940799999997</v>
      </c>
      <c r="J28" s="70">
        <v>4.0548553556471898</v>
      </c>
      <c r="K28" s="69">
        <v>47927.2408</v>
      </c>
      <c r="L28" s="70">
        <v>5.2391326317100599</v>
      </c>
      <c r="M28" s="70">
        <v>-0.17969530180005699</v>
      </c>
      <c r="N28" s="69">
        <v>35069729.581299998</v>
      </c>
      <c r="O28" s="69">
        <v>328951612.39039999</v>
      </c>
      <c r="P28" s="69">
        <v>46209</v>
      </c>
      <c r="Q28" s="69">
        <v>48037</v>
      </c>
      <c r="R28" s="70">
        <v>-3.8054000041634599</v>
      </c>
      <c r="S28" s="69">
        <v>20.982425471228598</v>
      </c>
      <c r="T28" s="69">
        <v>20.292508718279699</v>
      </c>
      <c r="U28" s="71">
        <v>3.28806959850716</v>
      </c>
      <c r="V28" s="55"/>
      <c r="W28" s="55"/>
    </row>
    <row r="29" spans="1:23" ht="12" thickBot="1" x14ac:dyDescent="0.2">
      <c r="A29" s="53"/>
      <c r="B29" s="42" t="s">
        <v>27</v>
      </c>
      <c r="C29" s="43"/>
      <c r="D29" s="69">
        <v>581909.81129999994</v>
      </c>
      <c r="E29" s="69">
        <v>572329</v>
      </c>
      <c r="F29" s="70">
        <v>101.674004165436</v>
      </c>
      <c r="G29" s="69">
        <v>499945.61700000003</v>
      </c>
      <c r="H29" s="70">
        <v>16.394622037460501</v>
      </c>
      <c r="I29" s="69">
        <v>74475.914600000004</v>
      </c>
      <c r="J29" s="70">
        <v>12.7985322044354</v>
      </c>
      <c r="K29" s="69">
        <v>80400.239499999996</v>
      </c>
      <c r="L29" s="70">
        <v>16.081797052738199</v>
      </c>
      <c r="M29" s="70">
        <v>-7.3685413586361007E-2</v>
      </c>
      <c r="N29" s="69">
        <v>18744686.106600001</v>
      </c>
      <c r="O29" s="69">
        <v>224162769.99810001</v>
      </c>
      <c r="P29" s="69">
        <v>98482</v>
      </c>
      <c r="Q29" s="69">
        <v>101360</v>
      </c>
      <c r="R29" s="70">
        <v>-2.8393843725335501</v>
      </c>
      <c r="S29" s="69">
        <v>5.9087935998456604</v>
      </c>
      <c r="T29" s="69">
        <v>5.9885444455406498</v>
      </c>
      <c r="U29" s="71">
        <v>-1.3496976048896401</v>
      </c>
      <c r="V29" s="55"/>
      <c r="W29" s="55"/>
    </row>
    <row r="30" spans="1:23" ht="12" thickBot="1" x14ac:dyDescent="0.2">
      <c r="A30" s="53"/>
      <c r="B30" s="42" t="s">
        <v>28</v>
      </c>
      <c r="C30" s="43"/>
      <c r="D30" s="69">
        <v>700731.54260000004</v>
      </c>
      <c r="E30" s="69">
        <v>855428</v>
      </c>
      <c r="F30" s="70">
        <v>81.915899713359906</v>
      </c>
      <c r="G30" s="69">
        <v>647444.92700000003</v>
      </c>
      <c r="H30" s="70">
        <v>8.2302931690126702</v>
      </c>
      <c r="I30" s="69">
        <v>80634.705199999997</v>
      </c>
      <c r="J30" s="70">
        <v>11.507217857043001</v>
      </c>
      <c r="K30" s="69">
        <v>104453.79889999999</v>
      </c>
      <c r="L30" s="70">
        <v>16.133233043310302</v>
      </c>
      <c r="M30" s="70">
        <v>-0.228034728758917</v>
      </c>
      <c r="N30" s="69">
        <v>24089563.159400001</v>
      </c>
      <c r="O30" s="69">
        <v>396023780.79830003</v>
      </c>
      <c r="P30" s="69">
        <v>57970</v>
      </c>
      <c r="Q30" s="69">
        <v>57319</v>
      </c>
      <c r="R30" s="70">
        <v>1.1357490535424599</v>
      </c>
      <c r="S30" s="69">
        <v>12.087830646886299</v>
      </c>
      <c r="T30" s="69">
        <v>12.0298588426176</v>
      </c>
      <c r="U30" s="71">
        <v>0.47958815739715699</v>
      </c>
      <c r="V30" s="55"/>
      <c r="W30" s="55"/>
    </row>
    <row r="31" spans="1:23" ht="12" thickBot="1" x14ac:dyDescent="0.2">
      <c r="A31" s="53"/>
      <c r="B31" s="42" t="s">
        <v>29</v>
      </c>
      <c r="C31" s="43"/>
      <c r="D31" s="69">
        <v>615350.58440000005</v>
      </c>
      <c r="E31" s="69">
        <v>867963</v>
      </c>
      <c r="F31" s="70">
        <v>70.895946532283105</v>
      </c>
      <c r="G31" s="69">
        <v>679144.49509999994</v>
      </c>
      <c r="H31" s="70">
        <v>-9.3932750924538908</v>
      </c>
      <c r="I31" s="69">
        <v>27289.54</v>
      </c>
      <c r="J31" s="70">
        <v>4.4347954957430904</v>
      </c>
      <c r="K31" s="69">
        <v>42476.814200000001</v>
      </c>
      <c r="L31" s="70">
        <v>6.2544590299219802</v>
      </c>
      <c r="M31" s="70">
        <v>-0.357542685016147</v>
      </c>
      <c r="N31" s="69">
        <v>41926758.276299998</v>
      </c>
      <c r="O31" s="69">
        <v>358556075.48439997</v>
      </c>
      <c r="P31" s="69">
        <v>25143</v>
      </c>
      <c r="Q31" s="69">
        <v>25853</v>
      </c>
      <c r="R31" s="70">
        <v>-2.7462963679263499</v>
      </c>
      <c r="S31" s="69">
        <v>24.474031913455001</v>
      </c>
      <c r="T31" s="69">
        <v>23.007975364561201</v>
      </c>
      <c r="U31" s="71">
        <v>5.9902534820503899</v>
      </c>
      <c r="V31" s="55"/>
      <c r="W31" s="55"/>
    </row>
    <row r="32" spans="1:23" ht="12" thickBot="1" x14ac:dyDescent="0.2">
      <c r="A32" s="53"/>
      <c r="B32" s="42" t="s">
        <v>30</v>
      </c>
      <c r="C32" s="43"/>
      <c r="D32" s="69">
        <v>110132.9466</v>
      </c>
      <c r="E32" s="69">
        <v>138910</v>
      </c>
      <c r="F32" s="70">
        <v>79.283670434094006</v>
      </c>
      <c r="G32" s="69">
        <v>113719.36259999999</v>
      </c>
      <c r="H32" s="70">
        <v>-3.1537426151560299</v>
      </c>
      <c r="I32" s="69">
        <v>31818.924599999998</v>
      </c>
      <c r="J32" s="70">
        <v>28.891376815300799</v>
      </c>
      <c r="K32" s="69">
        <v>31157.528699999999</v>
      </c>
      <c r="L32" s="70">
        <v>27.398613558532201</v>
      </c>
      <c r="M32" s="70">
        <v>2.1227482653334E-2</v>
      </c>
      <c r="N32" s="69">
        <v>3280387.1616000002</v>
      </c>
      <c r="O32" s="69">
        <v>48547585.4199</v>
      </c>
      <c r="P32" s="69">
        <v>25179</v>
      </c>
      <c r="Q32" s="69">
        <v>25406</v>
      </c>
      <c r="R32" s="70">
        <v>-0.893489726836183</v>
      </c>
      <c r="S32" s="69">
        <v>4.3740000238293799</v>
      </c>
      <c r="T32" s="69">
        <v>4.3534639494607603</v>
      </c>
      <c r="U32" s="71">
        <v>0.469503298050853</v>
      </c>
      <c r="V32" s="55"/>
      <c r="W32" s="55"/>
    </row>
    <row r="33" spans="1:23" ht="12" thickBot="1" x14ac:dyDescent="0.2">
      <c r="A33" s="53"/>
      <c r="B33" s="42" t="s">
        <v>31</v>
      </c>
      <c r="C33" s="43"/>
      <c r="D33" s="72"/>
      <c r="E33" s="72"/>
      <c r="F33" s="72"/>
      <c r="G33" s="69">
        <v>42.3078</v>
      </c>
      <c r="H33" s="72"/>
      <c r="I33" s="72"/>
      <c r="J33" s="72"/>
      <c r="K33" s="69">
        <v>8.2375000000000007</v>
      </c>
      <c r="L33" s="70">
        <v>19.470404984423698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55"/>
      <c r="W33" s="55"/>
    </row>
    <row r="34" spans="1:23" ht="12" thickBot="1" x14ac:dyDescent="0.2">
      <c r="A34" s="53"/>
      <c r="B34" s="42" t="s">
        <v>36</v>
      </c>
      <c r="C34" s="43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55"/>
      <c r="W34" s="55"/>
    </row>
    <row r="35" spans="1:23" ht="12" thickBot="1" x14ac:dyDescent="0.2">
      <c r="A35" s="53"/>
      <c r="B35" s="42" t="s">
        <v>32</v>
      </c>
      <c r="C35" s="43"/>
      <c r="D35" s="69">
        <v>204983.03270000001</v>
      </c>
      <c r="E35" s="69">
        <v>163825</v>
      </c>
      <c r="F35" s="70">
        <v>125.12316966275</v>
      </c>
      <c r="G35" s="69">
        <v>186713.56159999999</v>
      </c>
      <c r="H35" s="70">
        <v>9.7847585057260407</v>
      </c>
      <c r="I35" s="69">
        <v>17864.395400000001</v>
      </c>
      <c r="J35" s="70">
        <v>8.7150605416913596</v>
      </c>
      <c r="K35" s="69">
        <v>23536.670699999999</v>
      </c>
      <c r="L35" s="70">
        <v>12.605763876125399</v>
      </c>
      <c r="M35" s="70">
        <v>-0.24099735142234899</v>
      </c>
      <c r="N35" s="69">
        <v>6522650.0285999998</v>
      </c>
      <c r="O35" s="69">
        <v>59421721.294699997</v>
      </c>
      <c r="P35" s="69">
        <v>12970</v>
      </c>
      <c r="Q35" s="69">
        <v>12475</v>
      </c>
      <c r="R35" s="70">
        <v>3.9679358717434901</v>
      </c>
      <c r="S35" s="69">
        <v>15.8043972783346</v>
      </c>
      <c r="T35" s="69">
        <v>14.9576625250501</v>
      </c>
      <c r="U35" s="71">
        <v>5.3575896528826297</v>
      </c>
      <c r="V35" s="55"/>
      <c r="W35" s="55"/>
    </row>
    <row r="36" spans="1:23" ht="12" thickBot="1" x14ac:dyDescent="0.2">
      <c r="A36" s="53"/>
      <c r="B36" s="42" t="s">
        <v>37</v>
      </c>
      <c r="C36" s="43"/>
      <c r="D36" s="72"/>
      <c r="E36" s="69">
        <v>629667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55"/>
      <c r="W36" s="55"/>
    </row>
    <row r="37" spans="1:23" ht="12" thickBot="1" x14ac:dyDescent="0.2">
      <c r="A37" s="53"/>
      <c r="B37" s="42" t="s">
        <v>38</v>
      </c>
      <c r="C37" s="43"/>
      <c r="D37" s="72"/>
      <c r="E37" s="69">
        <v>116046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55"/>
      <c r="W37" s="55"/>
    </row>
    <row r="38" spans="1:23" ht="12" thickBot="1" x14ac:dyDescent="0.2">
      <c r="A38" s="53"/>
      <c r="B38" s="42" t="s">
        <v>39</v>
      </c>
      <c r="C38" s="43"/>
      <c r="D38" s="72"/>
      <c r="E38" s="69">
        <v>155235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55"/>
      <c r="W38" s="55"/>
    </row>
    <row r="39" spans="1:23" ht="12" customHeight="1" thickBot="1" x14ac:dyDescent="0.2">
      <c r="A39" s="53"/>
      <c r="B39" s="42" t="s">
        <v>33</v>
      </c>
      <c r="C39" s="43"/>
      <c r="D39" s="69">
        <v>161903.4178</v>
      </c>
      <c r="E39" s="69">
        <v>758427</v>
      </c>
      <c r="F39" s="70">
        <v>21.3472645093068</v>
      </c>
      <c r="G39" s="69">
        <v>204902.56409999999</v>
      </c>
      <c r="H39" s="70">
        <v>-20.9851675057687</v>
      </c>
      <c r="I39" s="69">
        <v>8365.5118999999995</v>
      </c>
      <c r="J39" s="70">
        <v>5.1669767159171096</v>
      </c>
      <c r="K39" s="69">
        <v>-13084.5579</v>
      </c>
      <c r="L39" s="70">
        <v>-6.3857462972567998</v>
      </c>
      <c r="M39" s="70">
        <v>-1.6393423426251199</v>
      </c>
      <c r="N39" s="69">
        <v>6119269.4123999998</v>
      </c>
      <c r="O39" s="69">
        <v>93339769.172700003</v>
      </c>
      <c r="P39" s="69">
        <v>264</v>
      </c>
      <c r="Q39" s="69">
        <v>301</v>
      </c>
      <c r="R39" s="70">
        <v>-12.2923588039867</v>
      </c>
      <c r="S39" s="69">
        <v>613.27052196969703</v>
      </c>
      <c r="T39" s="69">
        <v>526.98782093023306</v>
      </c>
      <c r="U39" s="71">
        <v>14.0692725230527</v>
      </c>
      <c r="V39" s="55"/>
      <c r="W39" s="55"/>
    </row>
    <row r="40" spans="1:23" ht="12" thickBot="1" x14ac:dyDescent="0.2">
      <c r="A40" s="53"/>
      <c r="B40" s="42" t="s">
        <v>34</v>
      </c>
      <c r="C40" s="43"/>
      <c r="D40" s="69">
        <v>371732.91930000001</v>
      </c>
      <c r="E40" s="69">
        <v>495184</v>
      </c>
      <c r="F40" s="70">
        <v>75.069654774790806</v>
      </c>
      <c r="G40" s="69">
        <v>375671.79670000001</v>
      </c>
      <c r="H40" s="70">
        <v>-1.0484889828302599</v>
      </c>
      <c r="I40" s="69">
        <v>28421.250800000002</v>
      </c>
      <c r="J40" s="70">
        <v>7.6456104166182701</v>
      </c>
      <c r="K40" s="69">
        <v>27844.008300000001</v>
      </c>
      <c r="L40" s="70">
        <v>7.4117909687629204</v>
      </c>
      <c r="M40" s="70">
        <v>2.0731300385369002E-2</v>
      </c>
      <c r="N40" s="69">
        <v>13622958.3958</v>
      </c>
      <c r="O40" s="69">
        <v>176300196.49219999</v>
      </c>
      <c r="P40" s="69">
        <v>2078</v>
      </c>
      <c r="Q40" s="69">
        <v>2173</v>
      </c>
      <c r="R40" s="70">
        <v>-4.3718361711918998</v>
      </c>
      <c r="S40" s="69">
        <v>178.88975904716099</v>
      </c>
      <c r="T40" s="69">
        <v>184.768511826967</v>
      </c>
      <c r="U40" s="71">
        <v>-3.2862433328320102</v>
      </c>
      <c r="V40" s="55"/>
      <c r="W40" s="55"/>
    </row>
    <row r="41" spans="1:23" ht="12" thickBot="1" x14ac:dyDescent="0.2">
      <c r="A41" s="53"/>
      <c r="B41" s="42" t="s">
        <v>40</v>
      </c>
      <c r="C41" s="43"/>
      <c r="D41" s="72"/>
      <c r="E41" s="69">
        <v>208494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55"/>
      <c r="W41" s="55"/>
    </row>
    <row r="42" spans="1:23" ht="12" thickBot="1" x14ac:dyDescent="0.2">
      <c r="A42" s="53"/>
      <c r="B42" s="42" t="s">
        <v>41</v>
      </c>
      <c r="C42" s="43"/>
      <c r="D42" s="72"/>
      <c r="E42" s="69">
        <v>80257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55"/>
      <c r="W42" s="55"/>
    </row>
    <row r="43" spans="1:23" ht="12" thickBot="1" x14ac:dyDescent="0.2">
      <c r="A43" s="53"/>
      <c r="B43" s="42" t="s">
        <v>71</v>
      </c>
      <c r="C43" s="4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55"/>
      <c r="W43" s="55"/>
    </row>
    <row r="44" spans="1:23" ht="12" thickBot="1" x14ac:dyDescent="0.2">
      <c r="A44" s="54"/>
      <c r="B44" s="42" t="s">
        <v>35</v>
      </c>
      <c r="C44" s="43"/>
      <c r="D44" s="74">
        <v>9790.1597000000002</v>
      </c>
      <c r="E44" s="75"/>
      <c r="F44" s="75"/>
      <c r="G44" s="74">
        <v>15822.8717</v>
      </c>
      <c r="H44" s="76">
        <v>-38.126530470445502</v>
      </c>
      <c r="I44" s="74">
        <v>1387.5708</v>
      </c>
      <c r="J44" s="76">
        <v>14.173117114728999</v>
      </c>
      <c r="K44" s="74">
        <v>1276.9574</v>
      </c>
      <c r="L44" s="76">
        <v>8.0703264502865206</v>
      </c>
      <c r="M44" s="76">
        <v>8.6622623432856996E-2</v>
      </c>
      <c r="N44" s="74">
        <v>523552.02240000002</v>
      </c>
      <c r="O44" s="74">
        <v>10794868.3737</v>
      </c>
      <c r="P44" s="74">
        <v>24</v>
      </c>
      <c r="Q44" s="74">
        <v>27</v>
      </c>
      <c r="R44" s="76">
        <v>-11.1111111111111</v>
      </c>
      <c r="S44" s="74">
        <v>407.92332083333298</v>
      </c>
      <c r="T44" s="74">
        <v>382.76961111111098</v>
      </c>
      <c r="U44" s="77">
        <v>6.1662838179578596</v>
      </c>
      <c r="V44" s="55"/>
      <c r="W44" s="5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25:C25"/>
    <mergeCell ref="B26:C26"/>
    <mergeCell ref="B27:C27"/>
    <mergeCell ref="B28:C28"/>
    <mergeCell ref="B29:C29"/>
    <mergeCell ref="B30:C30"/>
    <mergeCell ref="B19:C19"/>
    <mergeCell ref="B20:C20"/>
    <mergeCell ref="B40:C40"/>
    <mergeCell ref="B41:C41"/>
    <mergeCell ref="B42:C42"/>
    <mergeCell ref="B31:C31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57123</v>
      </c>
      <c r="D2" s="32">
        <v>547411.97968717897</v>
      </c>
      <c r="E2" s="32">
        <v>393289.72115555598</v>
      </c>
      <c r="F2" s="32">
        <v>154122.25853162399</v>
      </c>
      <c r="G2" s="32">
        <v>393289.72115555598</v>
      </c>
      <c r="H2" s="32">
        <v>0.28154710574601899</v>
      </c>
    </row>
    <row r="3" spans="1:8" ht="14.25" x14ac:dyDescent="0.2">
      <c r="A3" s="32">
        <v>2</v>
      </c>
      <c r="B3" s="33">
        <v>13</v>
      </c>
      <c r="C3" s="32">
        <v>10355.842000000001</v>
      </c>
      <c r="D3" s="32">
        <v>93797.408009250401</v>
      </c>
      <c r="E3" s="32">
        <v>76204.119492179103</v>
      </c>
      <c r="F3" s="32">
        <v>17593.288517071302</v>
      </c>
      <c r="G3" s="32">
        <v>76204.119492179103</v>
      </c>
      <c r="H3" s="32">
        <v>0.18756689433610199</v>
      </c>
    </row>
    <row r="4" spans="1:8" ht="14.25" x14ac:dyDescent="0.2">
      <c r="A4" s="32">
        <v>3</v>
      </c>
      <c r="B4" s="33">
        <v>14</v>
      </c>
      <c r="C4" s="32">
        <v>88049</v>
      </c>
      <c r="D4" s="32">
        <v>96637.434175213697</v>
      </c>
      <c r="E4" s="32">
        <v>69646.281894017098</v>
      </c>
      <c r="F4" s="32">
        <v>26991.152281196599</v>
      </c>
      <c r="G4" s="32">
        <v>69646.281894017098</v>
      </c>
      <c r="H4" s="32">
        <v>0.27930327943371103</v>
      </c>
    </row>
    <row r="5" spans="1:8" ht="14.25" x14ac:dyDescent="0.2">
      <c r="A5" s="32">
        <v>4</v>
      </c>
      <c r="B5" s="33">
        <v>15</v>
      </c>
      <c r="C5" s="32">
        <v>3725</v>
      </c>
      <c r="D5" s="32">
        <v>62869.019455555601</v>
      </c>
      <c r="E5" s="32">
        <v>49727.518458119703</v>
      </c>
      <c r="F5" s="32">
        <v>13141.5009974359</v>
      </c>
      <c r="G5" s="32">
        <v>49727.518458119703</v>
      </c>
      <c r="H5" s="32">
        <v>0.20902983872249101</v>
      </c>
    </row>
    <row r="6" spans="1:8" ht="14.25" x14ac:dyDescent="0.2">
      <c r="A6" s="32">
        <v>5</v>
      </c>
      <c r="B6" s="33">
        <v>16</v>
      </c>
      <c r="C6" s="32">
        <v>2815</v>
      </c>
      <c r="D6" s="32">
        <v>177615.89876581199</v>
      </c>
      <c r="E6" s="32">
        <v>143746.53376495701</v>
      </c>
      <c r="F6" s="32">
        <v>33869.365000854697</v>
      </c>
      <c r="G6" s="32">
        <v>143746.53376495701</v>
      </c>
      <c r="H6" s="32">
        <v>0.19068881353640399</v>
      </c>
    </row>
    <row r="7" spans="1:8" ht="14.25" x14ac:dyDescent="0.2">
      <c r="A7" s="32">
        <v>6</v>
      </c>
      <c r="B7" s="33">
        <v>17</v>
      </c>
      <c r="C7" s="32">
        <v>15629</v>
      </c>
      <c r="D7" s="32">
        <v>320411.45044187998</v>
      </c>
      <c r="E7" s="32">
        <v>225239.70064786301</v>
      </c>
      <c r="F7" s="32">
        <v>95171.749794017102</v>
      </c>
      <c r="G7" s="32">
        <v>225239.70064786301</v>
      </c>
      <c r="H7" s="32">
        <v>0.29702980234559501</v>
      </c>
    </row>
    <row r="8" spans="1:8" ht="14.25" x14ac:dyDescent="0.2">
      <c r="A8" s="32">
        <v>7</v>
      </c>
      <c r="B8" s="33">
        <v>18</v>
      </c>
      <c r="C8" s="32">
        <v>158239</v>
      </c>
      <c r="D8" s="32">
        <v>255742.47713846201</v>
      </c>
      <c r="E8" s="32">
        <v>230077.599635897</v>
      </c>
      <c r="F8" s="32">
        <v>25664.877502564101</v>
      </c>
      <c r="G8" s="32">
        <v>230077.599635897</v>
      </c>
      <c r="H8" s="32">
        <v>0.100354379099366</v>
      </c>
    </row>
    <row r="9" spans="1:8" ht="14.25" x14ac:dyDescent="0.2">
      <c r="A9" s="32">
        <v>8</v>
      </c>
      <c r="B9" s="33">
        <v>19</v>
      </c>
      <c r="C9" s="32">
        <v>15718</v>
      </c>
      <c r="D9" s="32">
        <v>112292.819333333</v>
      </c>
      <c r="E9" s="32">
        <v>100423.79116068401</v>
      </c>
      <c r="F9" s="32">
        <v>11869.0281726496</v>
      </c>
      <c r="G9" s="32">
        <v>100423.79116068401</v>
      </c>
      <c r="H9" s="32">
        <v>0.105697125097707</v>
      </c>
    </row>
    <row r="10" spans="1:8" ht="14.25" x14ac:dyDescent="0.2">
      <c r="A10" s="32">
        <v>9</v>
      </c>
      <c r="B10" s="33">
        <v>21</v>
      </c>
      <c r="C10" s="32">
        <v>119165</v>
      </c>
      <c r="D10" s="32">
        <v>527368.47337093996</v>
      </c>
      <c r="E10" s="32">
        <v>485645.216031624</v>
      </c>
      <c r="F10" s="32">
        <v>41723.257339316202</v>
      </c>
      <c r="G10" s="32">
        <v>485645.216031624</v>
      </c>
      <c r="H10" s="36">
        <v>7.9115949181833206E-2</v>
      </c>
    </row>
    <row r="11" spans="1:8" ht="14.25" x14ac:dyDescent="0.2">
      <c r="A11" s="32">
        <v>10</v>
      </c>
      <c r="B11" s="33">
        <v>22</v>
      </c>
      <c r="C11" s="32">
        <v>37713</v>
      </c>
      <c r="D11" s="32">
        <v>583895.63911452994</v>
      </c>
      <c r="E11" s="32">
        <v>532078.87257606804</v>
      </c>
      <c r="F11" s="32">
        <v>51816.766538461503</v>
      </c>
      <c r="G11" s="32">
        <v>532078.87257606804</v>
      </c>
      <c r="H11" s="32">
        <v>8.8743198385658403E-2</v>
      </c>
    </row>
    <row r="12" spans="1:8" ht="14.25" x14ac:dyDescent="0.2">
      <c r="A12" s="32">
        <v>11</v>
      </c>
      <c r="B12" s="33">
        <v>23</v>
      </c>
      <c r="C12" s="32">
        <v>144319.88800000001</v>
      </c>
      <c r="D12" s="32">
        <v>1299781.2571709401</v>
      </c>
      <c r="E12" s="32">
        <v>1105554.67659231</v>
      </c>
      <c r="F12" s="32">
        <v>194226.58057863201</v>
      </c>
      <c r="G12" s="32">
        <v>1105554.67659231</v>
      </c>
      <c r="H12" s="32">
        <v>0.149430205665051</v>
      </c>
    </row>
    <row r="13" spans="1:8" ht="14.25" x14ac:dyDescent="0.2">
      <c r="A13" s="32">
        <v>12</v>
      </c>
      <c r="B13" s="33">
        <v>24</v>
      </c>
      <c r="C13" s="32">
        <v>25100.008000000002</v>
      </c>
      <c r="D13" s="32">
        <v>741707.497937607</v>
      </c>
      <c r="E13" s="32">
        <v>692973.77209914499</v>
      </c>
      <c r="F13" s="32">
        <v>48733.725838461498</v>
      </c>
      <c r="G13" s="32">
        <v>692973.77209914499</v>
      </c>
      <c r="H13" s="32">
        <v>6.5704777117624694E-2</v>
      </c>
    </row>
    <row r="14" spans="1:8" ht="14.25" x14ac:dyDescent="0.2">
      <c r="A14" s="32">
        <v>13</v>
      </c>
      <c r="B14" s="33">
        <v>25</v>
      </c>
      <c r="C14" s="32">
        <v>82224</v>
      </c>
      <c r="D14" s="32">
        <v>893477.03419999999</v>
      </c>
      <c r="E14" s="32">
        <v>832368.96649999998</v>
      </c>
      <c r="F14" s="32">
        <v>61108.0677</v>
      </c>
      <c r="G14" s="32">
        <v>832368.96649999998</v>
      </c>
      <c r="H14" s="32">
        <v>6.8393551664945498E-2</v>
      </c>
    </row>
    <row r="15" spans="1:8" ht="14.25" x14ac:dyDescent="0.2">
      <c r="A15" s="32">
        <v>14</v>
      </c>
      <c r="B15" s="33">
        <v>26</v>
      </c>
      <c r="C15" s="32">
        <v>52856</v>
      </c>
      <c r="D15" s="32">
        <v>305853.90372222202</v>
      </c>
      <c r="E15" s="32">
        <v>275225.477166667</v>
      </c>
      <c r="F15" s="32">
        <v>30628.426555555601</v>
      </c>
      <c r="G15" s="32">
        <v>275225.477166667</v>
      </c>
      <c r="H15" s="32">
        <v>0.100140708301609</v>
      </c>
    </row>
    <row r="16" spans="1:8" ht="14.25" x14ac:dyDescent="0.2">
      <c r="A16" s="32">
        <v>15</v>
      </c>
      <c r="B16" s="33">
        <v>27</v>
      </c>
      <c r="C16" s="32">
        <v>115713.605</v>
      </c>
      <c r="D16" s="32">
        <v>862383.10100000002</v>
      </c>
      <c r="E16" s="32">
        <v>789947.96369999996</v>
      </c>
      <c r="F16" s="32">
        <v>72435.137300000002</v>
      </c>
      <c r="G16" s="32">
        <v>789947.96369999996</v>
      </c>
      <c r="H16" s="32">
        <v>8.3994152037540903E-2</v>
      </c>
    </row>
    <row r="17" spans="1:8" ht="14.25" x14ac:dyDescent="0.2">
      <c r="A17" s="32">
        <v>16</v>
      </c>
      <c r="B17" s="33">
        <v>29</v>
      </c>
      <c r="C17" s="32">
        <v>161110</v>
      </c>
      <c r="D17" s="32">
        <v>2085034.1409982899</v>
      </c>
      <c r="E17" s="32">
        <v>1842869.9043623901</v>
      </c>
      <c r="F17" s="32">
        <v>242164.23663589699</v>
      </c>
      <c r="G17" s="32">
        <v>1842869.9043623901</v>
      </c>
      <c r="H17" s="32">
        <v>0.11614401504234</v>
      </c>
    </row>
    <row r="18" spans="1:8" ht="14.25" x14ac:dyDescent="0.2">
      <c r="A18" s="32">
        <v>17</v>
      </c>
      <c r="B18" s="33">
        <v>31</v>
      </c>
      <c r="C18" s="32">
        <v>25229.49</v>
      </c>
      <c r="D18" s="32">
        <v>228579.72483457401</v>
      </c>
      <c r="E18" s="32">
        <v>190636.51918198101</v>
      </c>
      <c r="F18" s="32">
        <v>37943.205652592602</v>
      </c>
      <c r="G18" s="32">
        <v>190636.51918198101</v>
      </c>
      <c r="H18" s="32">
        <v>0.165995499732326</v>
      </c>
    </row>
    <row r="19" spans="1:8" ht="14.25" x14ac:dyDescent="0.2">
      <c r="A19" s="32">
        <v>18</v>
      </c>
      <c r="B19" s="33">
        <v>32</v>
      </c>
      <c r="C19" s="32">
        <v>16448.883000000002</v>
      </c>
      <c r="D19" s="32">
        <v>275548.39484258398</v>
      </c>
      <c r="E19" s="32">
        <v>257990.18657270199</v>
      </c>
      <c r="F19" s="32">
        <v>17558.208269881899</v>
      </c>
      <c r="G19" s="32">
        <v>257990.18657270199</v>
      </c>
      <c r="H19" s="32">
        <v>6.3720960087292999E-2</v>
      </c>
    </row>
    <row r="20" spans="1:8" ht="14.25" x14ac:dyDescent="0.2">
      <c r="A20" s="32">
        <v>19</v>
      </c>
      <c r="B20" s="33">
        <v>33</v>
      </c>
      <c r="C20" s="32">
        <v>36506.61</v>
      </c>
      <c r="D20" s="32">
        <v>530772.95402565598</v>
      </c>
      <c r="E20" s="32">
        <v>408349.80842716701</v>
      </c>
      <c r="F20" s="32">
        <v>122423.14559848901</v>
      </c>
      <c r="G20" s="32">
        <v>408349.80842716701</v>
      </c>
      <c r="H20" s="32">
        <v>0.23065068532593599</v>
      </c>
    </row>
    <row r="21" spans="1:8" ht="14.25" x14ac:dyDescent="0.2">
      <c r="A21" s="32">
        <v>20</v>
      </c>
      <c r="B21" s="33">
        <v>34</v>
      </c>
      <c r="C21" s="32">
        <v>37863.449999999997</v>
      </c>
      <c r="D21" s="32">
        <v>223911.139444845</v>
      </c>
      <c r="E21" s="32">
        <v>161714.66412120801</v>
      </c>
      <c r="F21" s="32">
        <v>62196.475323637402</v>
      </c>
      <c r="G21" s="32">
        <v>161714.66412120801</v>
      </c>
      <c r="H21" s="32">
        <v>0.27777302852303098</v>
      </c>
    </row>
    <row r="22" spans="1:8" ht="14.25" x14ac:dyDescent="0.2">
      <c r="A22" s="32">
        <v>21</v>
      </c>
      <c r="B22" s="33">
        <v>35</v>
      </c>
      <c r="C22" s="32">
        <v>40751.680999999997</v>
      </c>
      <c r="D22" s="32">
        <v>969576.89509822999</v>
      </c>
      <c r="E22" s="32">
        <v>930261.95759557502</v>
      </c>
      <c r="F22" s="32">
        <v>39314.937502654902</v>
      </c>
      <c r="G22" s="32">
        <v>930261.95759557502</v>
      </c>
      <c r="H22" s="32">
        <v>4.05485503021107E-2</v>
      </c>
    </row>
    <row r="23" spans="1:8" ht="14.25" x14ac:dyDescent="0.2">
      <c r="A23" s="32">
        <v>22</v>
      </c>
      <c r="B23" s="33">
        <v>36</v>
      </c>
      <c r="C23" s="32">
        <v>145273.546</v>
      </c>
      <c r="D23" s="32">
        <v>581909.811254867</v>
      </c>
      <c r="E23" s="32">
        <v>507433.87090631999</v>
      </c>
      <c r="F23" s="32">
        <v>74475.940348547694</v>
      </c>
      <c r="G23" s="32">
        <v>507433.87090631999</v>
      </c>
      <c r="H23" s="32">
        <v>0.12798536630262899</v>
      </c>
    </row>
    <row r="24" spans="1:8" ht="14.25" x14ac:dyDescent="0.2">
      <c r="A24" s="32">
        <v>23</v>
      </c>
      <c r="B24" s="33">
        <v>37</v>
      </c>
      <c r="C24" s="32">
        <v>87102.638000000006</v>
      </c>
      <c r="D24" s="32">
        <v>700731.51841858402</v>
      </c>
      <c r="E24" s="32">
        <v>620096.84021127899</v>
      </c>
      <c r="F24" s="32">
        <v>80634.678207304794</v>
      </c>
      <c r="G24" s="32">
        <v>620096.84021127899</v>
      </c>
      <c r="H24" s="32">
        <v>0.115072144020697</v>
      </c>
    </row>
    <row r="25" spans="1:8" ht="14.25" x14ac:dyDescent="0.2">
      <c r="A25" s="32">
        <v>24</v>
      </c>
      <c r="B25" s="33">
        <v>38</v>
      </c>
      <c r="C25" s="32">
        <v>122354.569</v>
      </c>
      <c r="D25" s="32">
        <v>615350.54306725704</v>
      </c>
      <c r="E25" s="32">
        <v>588061.020362832</v>
      </c>
      <c r="F25" s="32">
        <v>27289.522704424799</v>
      </c>
      <c r="G25" s="32">
        <v>588061.020362832</v>
      </c>
      <c r="H25" s="32">
        <v>4.4347929829391702E-2</v>
      </c>
    </row>
    <row r="26" spans="1:8" ht="14.25" x14ac:dyDescent="0.2">
      <c r="A26" s="32">
        <v>25</v>
      </c>
      <c r="B26" s="33">
        <v>39</v>
      </c>
      <c r="C26" s="32">
        <v>95994.142000000007</v>
      </c>
      <c r="D26" s="32">
        <v>110132.869862083</v>
      </c>
      <c r="E26" s="32">
        <v>78314.018266405707</v>
      </c>
      <c r="F26" s="32">
        <v>31818.851595677399</v>
      </c>
      <c r="G26" s="32">
        <v>78314.018266405707</v>
      </c>
      <c r="H26" s="32">
        <v>0.28891330658615699</v>
      </c>
    </row>
    <row r="27" spans="1:8" ht="14.25" x14ac:dyDescent="0.2">
      <c r="A27" s="32">
        <v>26</v>
      </c>
      <c r="B27" s="33">
        <v>42</v>
      </c>
      <c r="C27" s="32">
        <v>10672.289000000001</v>
      </c>
      <c r="D27" s="32">
        <v>204983.03229999999</v>
      </c>
      <c r="E27" s="32">
        <v>187118.6397</v>
      </c>
      <c r="F27" s="32">
        <v>17864.392599999999</v>
      </c>
      <c r="G27" s="32">
        <v>187118.6397</v>
      </c>
      <c r="H27" s="32">
        <v>8.7150591927310506E-2</v>
      </c>
    </row>
    <row r="28" spans="1:8" ht="14.25" x14ac:dyDescent="0.2">
      <c r="A28" s="32">
        <v>27</v>
      </c>
      <c r="B28" s="33">
        <v>75</v>
      </c>
      <c r="C28" s="32">
        <v>292</v>
      </c>
      <c r="D28" s="32">
        <v>161903.41880341899</v>
      </c>
      <c r="E28" s="32">
        <v>153537.905982906</v>
      </c>
      <c r="F28" s="32">
        <v>8365.5128205128203</v>
      </c>
      <c r="G28" s="32">
        <v>153537.905982906</v>
      </c>
      <c r="H28" s="32">
        <v>5.1669772524508099E-2</v>
      </c>
    </row>
    <row r="29" spans="1:8" ht="14.25" x14ac:dyDescent="0.2">
      <c r="A29" s="32">
        <v>28</v>
      </c>
      <c r="B29" s="33">
        <v>76</v>
      </c>
      <c r="C29" s="32">
        <v>2472</v>
      </c>
      <c r="D29" s="32">
        <v>371732.91017948702</v>
      </c>
      <c r="E29" s="32">
        <v>343311.66850170901</v>
      </c>
      <c r="F29" s="32">
        <v>28421.241677777802</v>
      </c>
      <c r="G29" s="32">
        <v>343311.66850170901</v>
      </c>
      <c r="H29" s="32">
        <v>7.6456081502320805E-2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9790.1595945843692</v>
      </c>
      <c r="E30" s="32">
        <v>8402.5889872173102</v>
      </c>
      <c r="F30" s="32">
        <v>1387.5706073670699</v>
      </c>
      <c r="G30" s="32">
        <v>8402.5889872173102</v>
      </c>
      <c r="H30" s="32">
        <v>0.14173115299720199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2014-11-27T05:48:58Z</dcterms:modified>
</cp:coreProperties>
</file>