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<sst xmlns="http://schemas.openxmlformats.org/spreadsheetml/2006/main" count="116" uniqueCount="73">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</sst>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13460424.388900001</v>
      </c>
      <c r="F3" s="25">
        <f>RA!I7</f>
        <v>1557616.9567</v>
      </c>
      <c r="G3" s="16">
        <f>E3-F3</f>
        <v>11902807.4322</v>
      </c>
      <c r="H3" s="27">
        <f>RA!J7</f>
        <v>11.571826501878199</v>
      </c>
      <c r="I3" s="20">
        <f>SUM(I4:I40)</f>
        <v>13460428.749641087</v>
      </c>
      <c r="J3" s="21">
        <f>SUM(J4:J40)</f>
        <v>11902807.331417914</v>
      </c>
      <c r="K3" s="22">
        <f>E3-I3</f>
        <v>-4.3607410863041878</v>
      </c>
      <c r="L3" s="22">
        <f>G3-J3</f>
        <v>0.10078208521008492</v>
      </c>
    </row>
    <row r="4" spans="1:13" x14ac:dyDescent="0.15">
      <c r="A4" s="42">
        <f>RA!A8</f>
        <v>41970</v>
      </c>
      <c r="B4" s="12">
        <v>12</v>
      </c>
      <c r="C4" s="39" t="s">
        <v>6</v>
      </c>
      <c r="D4" s="39"/>
      <c r="E4" s="15">
        <f>VLOOKUP(C4,RA!B8:D39,3,0)</f>
        <v>510970.11420000001</v>
      </c>
      <c r="F4" s="25">
        <f>VLOOKUP(C4,RA!B8:I43,8,0)</f>
        <v>143589.0037</v>
      </c>
      <c r="G4" s="16">
        <f t="shared" ref="G4:G40" si="0">E4-F4</f>
        <v>367381.11050000001</v>
      </c>
      <c r="H4" s="27">
        <f>RA!J8</f>
        <v>28.101252834485202</v>
      </c>
      <c r="I4" s="20">
        <f>VLOOKUP(B4,RMS!B:D,3,FALSE)</f>
        <v>510970.640626496</v>
      </c>
      <c r="J4" s="21">
        <f>VLOOKUP(B4,RMS!B:E,4,FALSE)</f>
        <v>367381.115489744</v>
      </c>
      <c r="K4" s="22">
        <f t="shared" ref="K4:K40" si="1">E4-I4</f>
        <v>-0.52642649598419666</v>
      </c>
      <c r="L4" s="22">
        <f t="shared" ref="L4:L40" si="2">G4-J4</f>
        <v>-4.9897439894266427E-3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69653.176800000001</v>
      </c>
      <c r="F5" s="25">
        <f>VLOOKUP(C5,RA!B9:I44,8,0)</f>
        <v>15781.227500000001</v>
      </c>
      <c r="G5" s="16">
        <f t="shared" si="0"/>
        <v>53871.9493</v>
      </c>
      <c r="H5" s="27">
        <f>RA!J9</f>
        <v>22.656866815010801</v>
      </c>
      <c r="I5" s="20">
        <f>VLOOKUP(B5,RMS!B:D,3,FALSE)</f>
        <v>69653.204321730605</v>
      </c>
      <c r="J5" s="21">
        <f>VLOOKUP(B5,RMS!B:E,4,FALSE)</f>
        <v>53871.945763225202</v>
      </c>
      <c r="K5" s="22">
        <f t="shared" si="1"/>
        <v>-2.7521730604348704E-2</v>
      </c>
      <c r="L5" s="22">
        <f t="shared" si="2"/>
        <v>3.5367747987038456E-3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90979.125899999999</v>
      </c>
      <c r="F6" s="25">
        <f>VLOOKUP(C6,RA!B10:I45,8,0)</f>
        <v>25195.739099999999</v>
      </c>
      <c r="G6" s="16">
        <f t="shared" si="0"/>
        <v>65783.386800000007</v>
      </c>
      <c r="H6" s="27">
        <f>RA!J10</f>
        <v>27.693977987537501</v>
      </c>
      <c r="I6" s="20">
        <f>VLOOKUP(B6,RMS!B:D,3,FALSE)</f>
        <v>90980.883434187999</v>
      </c>
      <c r="J6" s="21">
        <f>VLOOKUP(B6,RMS!B:E,4,FALSE)</f>
        <v>65783.386871794894</v>
      </c>
      <c r="K6" s="22">
        <f t="shared" si="1"/>
        <v>-1.7575341880001361</v>
      </c>
      <c r="L6" s="22">
        <f t="shared" si="2"/>
        <v>-7.1794886025600135E-5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55841.637499999997</v>
      </c>
      <c r="F7" s="25">
        <f>VLOOKUP(C7,RA!B11:I46,8,0)</f>
        <v>11203.025299999999</v>
      </c>
      <c r="G7" s="16">
        <f t="shared" si="0"/>
        <v>44638.612199999996</v>
      </c>
      <c r="H7" s="27">
        <f>RA!J11</f>
        <v>20.062136071851398</v>
      </c>
      <c r="I7" s="20">
        <f>VLOOKUP(B7,RMS!B:D,3,FALSE)</f>
        <v>55841.670361538498</v>
      </c>
      <c r="J7" s="21">
        <f>VLOOKUP(B7,RMS!B:E,4,FALSE)</f>
        <v>44638.612429059802</v>
      </c>
      <c r="K7" s="22">
        <f t="shared" si="1"/>
        <v>-3.2861538500583265E-2</v>
      </c>
      <c r="L7" s="22">
        <f t="shared" si="2"/>
        <v>-2.2905980586074293E-4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178734.16990000001</v>
      </c>
      <c r="F8" s="25">
        <f>VLOOKUP(C8,RA!B12:I47,8,0)</f>
        <v>32442.752199999999</v>
      </c>
      <c r="G8" s="16">
        <f t="shared" si="0"/>
        <v>146291.41770000002</v>
      </c>
      <c r="H8" s="27">
        <f>RA!J12</f>
        <v>18.151398928448501</v>
      </c>
      <c r="I8" s="20">
        <f>VLOOKUP(B8,RMS!B:D,3,FALSE)</f>
        <v>178734.19011025599</v>
      </c>
      <c r="J8" s="21">
        <f>VLOOKUP(B8,RMS!B:E,4,FALSE)</f>
        <v>146291.41858461499</v>
      </c>
      <c r="K8" s="22">
        <f t="shared" si="1"/>
        <v>-2.0210255985148251E-2</v>
      </c>
      <c r="L8" s="22">
        <f t="shared" si="2"/>
        <v>-8.8461497216485441E-4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300371.45159999997</v>
      </c>
      <c r="F9" s="25">
        <f>VLOOKUP(C9,RA!B13:I48,8,0)</f>
        <v>85408.257800000007</v>
      </c>
      <c r="G9" s="16">
        <f t="shared" si="0"/>
        <v>214963.19379999995</v>
      </c>
      <c r="H9" s="27">
        <f>RA!J13</f>
        <v>28.4342128205103</v>
      </c>
      <c r="I9" s="20">
        <f>VLOOKUP(B9,RMS!B:D,3,FALSE)</f>
        <v>300371.59271111101</v>
      </c>
      <c r="J9" s="21">
        <f>VLOOKUP(B9,RMS!B:E,4,FALSE)</f>
        <v>214963.19322136801</v>
      </c>
      <c r="K9" s="22">
        <f t="shared" si="1"/>
        <v>-0.1411111110355705</v>
      </c>
      <c r="L9" s="22">
        <f t="shared" si="2"/>
        <v>5.7863193796947598E-4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189082.69390000001</v>
      </c>
      <c r="F10" s="25">
        <f>VLOOKUP(C10,RA!B14:I49,8,0)</f>
        <v>34170.849800000004</v>
      </c>
      <c r="G10" s="16">
        <f t="shared" si="0"/>
        <v>154911.84410000002</v>
      </c>
      <c r="H10" s="27">
        <f>RA!J14</f>
        <v>18.0719076374446</v>
      </c>
      <c r="I10" s="20">
        <f>VLOOKUP(B10,RMS!B:D,3,FALSE)</f>
        <v>189082.688461538</v>
      </c>
      <c r="J10" s="21">
        <f>VLOOKUP(B10,RMS!B:E,4,FALSE)</f>
        <v>154911.841571795</v>
      </c>
      <c r="K10" s="22">
        <f t="shared" si="1"/>
        <v>5.4384620161727071E-3</v>
      </c>
      <c r="L10" s="22">
        <f t="shared" si="2"/>
        <v>2.5282050191890448E-3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114743.064</v>
      </c>
      <c r="F11" s="25">
        <f>VLOOKUP(C11,RA!B15:I50,8,0)</f>
        <v>237.26130000000001</v>
      </c>
      <c r="G11" s="16">
        <f t="shared" si="0"/>
        <v>114505.8027</v>
      </c>
      <c r="H11" s="27">
        <f>RA!J15</f>
        <v>0.20677615860074999</v>
      </c>
      <c r="I11" s="20">
        <f>VLOOKUP(B11,RMS!B:D,3,FALSE)</f>
        <v>114743.16173333301</v>
      </c>
      <c r="J11" s="21">
        <f>VLOOKUP(B11,RMS!B:E,4,FALSE)</f>
        <v>114505.803664103</v>
      </c>
      <c r="K11" s="22">
        <f t="shared" si="1"/>
        <v>-9.7733333008363843E-2</v>
      </c>
      <c r="L11" s="22">
        <f t="shared" si="2"/>
        <v>-9.6410300466232002E-4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553527.26670000004</v>
      </c>
      <c r="F12" s="25">
        <f>VLOOKUP(C12,RA!B16:I51,8,0)</f>
        <v>41704.410000000003</v>
      </c>
      <c r="G12" s="16">
        <f t="shared" si="0"/>
        <v>511822.8567</v>
      </c>
      <c r="H12" s="27">
        <f>RA!J16</f>
        <v>7.5343009294974603</v>
      </c>
      <c r="I12" s="20">
        <f>VLOOKUP(B12,RMS!B:D,3,FALSE)</f>
        <v>553527.02148632496</v>
      </c>
      <c r="J12" s="21">
        <f>VLOOKUP(B12,RMS!B:E,4,FALSE)</f>
        <v>511822.85648547002</v>
      </c>
      <c r="K12" s="22">
        <f t="shared" si="1"/>
        <v>0.24521367507986724</v>
      </c>
      <c r="L12" s="22">
        <f t="shared" si="2"/>
        <v>2.1452998043969274E-4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563140.9584</v>
      </c>
      <c r="F13" s="25">
        <f>VLOOKUP(C13,RA!B17:I52,8,0)</f>
        <v>53292.934099999999</v>
      </c>
      <c r="G13" s="16">
        <f t="shared" si="0"/>
        <v>509848.02429999999</v>
      </c>
      <c r="H13" s="27">
        <f>RA!J17</f>
        <v>9.4635158933238106</v>
      </c>
      <c r="I13" s="20">
        <f>VLOOKUP(B13,RMS!B:D,3,FALSE)</f>
        <v>563141.01558803394</v>
      </c>
      <c r="J13" s="21">
        <f>VLOOKUP(B13,RMS!B:E,4,FALSE)</f>
        <v>509848.024496581</v>
      </c>
      <c r="K13" s="22">
        <f t="shared" si="1"/>
        <v>-5.7188033941201866E-2</v>
      </c>
      <c r="L13" s="22">
        <f t="shared" si="2"/>
        <v>-1.9658100791275501E-4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1255793.379</v>
      </c>
      <c r="F14" s="25">
        <f>VLOOKUP(C14,RA!B18:I53,8,0)</f>
        <v>198069.0704</v>
      </c>
      <c r="G14" s="16">
        <f t="shared" si="0"/>
        <v>1057724.3085999999</v>
      </c>
      <c r="H14" s="27">
        <f>RA!J18</f>
        <v>15.7724251228115</v>
      </c>
      <c r="I14" s="20">
        <f>VLOOKUP(B14,RMS!B:D,3,FALSE)</f>
        <v>1255793.45749658</v>
      </c>
      <c r="J14" s="21">
        <f>VLOOKUP(B14,RMS!B:E,4,FALSE)</f>
        <v>1057724.3101247901</v>
      </c>
      <c r="K14" s="22">
        <f t="shared" si="1"/>
        <v>-7.8496580012142658E-2</v>
      </c>
      <c r="L14" s="22">
        <f t="shared" si="2"/>
        <v>-1.5247901901602745E-3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621943.58360000001</v>
      </c>
      <c r="F15" s="25">
        <f>VLOOKUP(C15,RA!B19:I54,8,0)</f>
        <v>32071.124100000001</v>
      </c>
      <c r="G15" s="16">
        <f t="shared" si="0"/>
        <v>589872.4595</v>
      </c>
      <c r="H15" s="27">
        <f>RA!J19</f>
        <v>5.1565969881645097</v>
      </c>
      <c r="I15" s="20">
        <f>VLOOKUP(B15,RMS!B:D,3,FALSE)</f>
        <v>621943.58593760699</v>
      </c>
      <c r="J15" s="21">
        <f>VLOOKUP(B15,RMS!B:E,4,FALSE)</f>
        <v>589872.45948974404</v>
      </c>
      <c r="K15" s="22">
        <f t="shared" si="1"/>
        <v>-2.3376069730147719E-3</v>
      </c>
      <c r="L15" s="22">
        <f t="shared" si="2"/>
        <v>1.0255957022309303E-5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965341.98629999999</v>
      </c>
      <c r="F16" s="25">
        <f>VLOOKUP(C16,RA!B20:I55,8,0)</f>
        <v>61262.797100000003</v>
      </c>
      <c r="G16" s="16">
        <f t="shared" si="0"/>
        <v>904079.18920000002</v>
      </c>
      <c r="H16" s="27">
        <f>RA!J20</f>
        <v>6.3462273442399804</v>
      </c>
      <c r="I16" s="20">
        <f>VLOOKUP(B16,RMS!B:D,3,FALSE)</f>
        <v>965342.32039999997</v>
      </c>
      <c r="J16" s="21">
        <f>VLOOKUP(B16,RMS!B:E,4,FALSE)</f>
        <v>904079.18920000002</v>
      </c>
      <c r="K16" s="22">
        <f t="shared" si="1"/>
        <v>-0.33409999997820705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304451.0171</v>
      </c>
      <c r="F17" s="25">
        <f>VLOOKUP(C17,RA!B21:I56,8,0)</f>
        <v>28708.868999999999</v>
      </c>
      <c r="G17" s="16">
        <f t="shared" si="0"/>
        <v>275742.14809999999</v>
      </c>
      <c r="H17" s="27">
        <f>RA!J21</f>
        <v>9.4297168961568207</v>
      </c>
      <c r="I17" s="20">
        <f>VLOOKUP(B17,RMS!B:D,3,FALSE)</f>
        <v>304451.19054343802</v>
      </c>
      <c r="J17" s="21">
        <f>VLOOKUP(B17,RMS!B:E,4,FALSE)</f>
        <v>275742.14800757897</v>
      </c>
      <c r="K17" s="22">
        <f t="shared" si="1"/>
        <v>-0.17344343801960349</v>
      </c>
      <c r="L17" s="22">
        <f t="shared" si="2"/>
        <v>9.2421018052846193E-5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830756.06099999999</v>
      </c>
      <c r="F18" s="25">
        <f>VLOOKUP(C18,RA!B22:I57,8,0)</f>
        <v>65630.145999999993</v>
      </c>
      <c r="G18" s="16">
        <f t="shared" si="0"/>
        <v>765125.91500000004</v>
      </c>
      <c r="H18" s="27">
        <f>RA!J22</f>
        <v>7.9000502170275499</v>
      </c>
      <c r="I18" s="20">
        <f>VLOOKUP(B18,RMS!B:D,3,FALSE)</f>
        <v>830756.34169999999</v>
      </c>
      <c r="J18" s="21">
        <f>VLOOKUP(B18,RMS!B:E,4,FALSE)</f>
        <v>765125.91610000003</v>
      </c>
      <c r="K18" s="22">
        <f t="shared" si="1"/>
        <v>-0.28070000000298023</v>
      </c>
      <c r="L18" s="22">
        <f t="shared" si="2"/>
        <v>-1.0999999940395355E-3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2008113.1158</v>
      </c>
      <c r="F19" s="25">
        <f>VLOOKUP(C19,RA!B23:I58,8,0)</f>
        <v>213510.2261</v>
      </c>
      <c r="G19" s="16">
        <f t="shared" si="0"/>
        <v>1794602.8896999999</v>
      </c>
      <c r="H19" s="27">
        <f>RA!J23</f>
        <v>10.632380438137901</v>
      </c>
      <c r="I19" s="20">
        <f>VLOOKUP(B19,RMS!B:D,3,FALSE)</f>
        <v>2008114.4647282099</v>
      </c>
      <c r="J19" s="21">
        <f>VLOOKUP(B19,RMS!B:E,4,FALSE)</f>
        <v>1794602.9150923099</v>
      </c>
      <c r="K19" s="22">
        <f t="shared" si="1"/>
        <v>-1.3489282098598778</v>
      </c>
      <c r="L19" s="22">
        <f t="shared" si="2"/>
        <v>-2.5392309995368123E-2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232612.46059999999</v>
      </c>
      <c r="F20" s="25">
        <f>VLOOKUP(C20,RA!B24:I59,8,0)</f>
        <v>37396.894800000002</v>
      </c>
      <c r="G20" s="16">
        <f t="shared" si="0"/>
        <v>195215.56579999998</v>
      </c>
      <c r="H20" s="27">
        <f>RA!J24</f>
        <v>16.076909510151999</v>
      </c>
      <c r="I20" s="20">
        <f>VLOOKUP(B20,RMS!B:D,3,FALSE)</f>
        <v>232612.50032640499</v>
      </c>
      <c r="J20" s="21">
        <f>VLOOKUP(B20,RMS!B:E,4,FALSE)</f>
        <v>195215.55786212601</v>
      </c>
      <c r="K20" s="22">
        <f t="shared" si="1"/>
        <v>-3.9726404997054487E-2</v>
      </c>
      <c r="L20" s="22">
        <f t="shared" si="2"/>
        <v>7.9378739756066352E-3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300792.28970000002</v>
      </c>
      <c r="F21" s="25">
        <f>VLOOKUP(C21,RA!B25:I60,8,0)</f>
        <v>18551.0085</v>
      </c>
      <c r="G21" s="16">
        <f t="shared" si="0"/>
        <v>282241.28120000003</v>
      </c>
      <c r="H21" s="27">
        <f>RA!J25</f>
        <v>6.1673816567911901</v>
      </c>
      <c r="I21" s="20">
        <f>VLOOKUP(B21,RMS!B:D,3,FALSE)</f>
        <v>300792.29037787602</v>
      </c>
      <c r="J21" s="21">
        <f>VLOOKUP(B21,RMS!B:E,4,FALSE)</f>
        <v>282241.26910809998</v>
      </c>
      <c r="K21" s="22">
        <f t="shared" si="1"/>
        <v>-6.7787599982693791E-4</v>
      </c>
      <c r="L21" s="22">
        <f t="shared" si="2"/>
        <v>1.2091900047380477E-2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533699.62360000005</v>
      </c>
      <c r="F22" s="25">
        <f>VLOOKUP(C22,RA!B26:I61,8,0)</f>
        <v>109339.64380000001</v>
      </c>
      <c r="G22" s="16">
        <f t="shared" si="0"/>
        <v>424359.97980000003</v>
      </c>
      <c r="H22" s="27">
        <f>RA!J26</f>
        <v>20.487112781242701</v>
      </c>
      <c r="I22" s="20">
        <f>VLOOKUP(B22,RMS!B:D,3,FALSE)</f>
        <v>533699.49190940894</v>
      </c>
      <c r="J22" s="21">
        <f>VLOOKUP(B22,RMS!B:E,4,FALSE)</f>
        <v>424359.95997696801</v>
      </c>
      <c r="K22" s="22">
        <f t="shared" si="1"/>
        <v>0.13169059110805392</v>
      </c>
      <c r="L22" s="22">
        <f t="shared" si="2"/>
        <v>1.9823032023850828E-2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203715.04939999999</v>
      </c>
      <c r="F23" s="25">
        <f>VLOOKUP(C23,RA!B27:I62,8,0)</f>
        <v>58876.880100000002</v>
      </c>
      <c r="G23" s="16">
        <f t="shared" si="0"/>
        <v>144838.16929999998</v>
      </c>
      <c r="H23" s="27">
        <f>RA!J27</f>
        <v>28.901585952245298</v>
      </c>
      <c r="I23" s="20">
        <f>VLOOKUP(B23,RMS!B:D,3,FALSE)</f>
        <v>203714.98252184401</v>
      </c>
      <c r="J23" s="21">
        <f>VLOOKUP(B23,RMS!B:E,4,FALSE)</f>
        <v>144838.18637756299</v>
      </c>
      <c r="K23" s="22">
        <f t="shared" si="1"/>
        <v>6.6878155979793519E-2</v>
      </c>
      <c r="L23" s="22">
        <f t="shared" si="2"/>
        <v>-1.7077563010388985E-2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947211.80290000001</v>
      </c>
      <c r="F24" s="25">
        <f>VLOOKUP(C24,RA!B28:I63,8,0)</f>
        <v>26932.455099999999</v>
      </c>
      <c r="G24" s="16">
        <f t="shared" si="0"/>
        <v>920279.34779999999</v>
      </c>
      <c r="H24" s="27">
        <f>RA!J28</f>
        <v>2.84334031919188</v>
      </c>
      <c r="I24" s="20">
        <f>VLOOKUP(B24,RMS!B:D,3,FALSE)</f>
        <v>947211.79819734499</v>
      </c>
      <c r="J24" s="21">
        <f>VLOOKUP(B24,RMS!B:E,4,FALSE)</f>
        <v>920279.33923362801</v>
      </c>
      <c r="K24" s="22">
        <f t="shared" si="1"/>
        <v>4.7026550164446235E-3</v>
      </c>
      <c r="L24" s="22">
        <f t="shared" si="2"/>
        <v>8.5663719801232219E-3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557193.90480000002</v>
      </c>
      <c r="F25" s="25">
        <f>VLOOKUP(C25,RA!B29:I64,8,0)</f>
        <v>71218.923899999994</v>
      </c>
      <c r="G25" s="16">
        <f t="shared" si="0"/>
        <v>485974.98090000002</v>
      </c>
      <c r="H25" s="27">
        <f>RA!J29</f>
        <v>12.7817126652818</v>
      </c>
      <c r="I25" s="20">
        <f>VLOOKUP(B25,RMS!B:D,3,FALSE)</f>
        <v>557193.90477522102</v>
      </c>
      <c r="J25" s="21">
        <f>VLOOKUP(B25,RMS!B:E,4,FALSE)</f>
        <v>485974.95914150198</v>
      </c>
      <c r="K25" s="22">
        <f t="shared" si="1"/>
        <v>2.4779001250863075E-5</v>
      </c>
      <c r="L25" s="22">
        <f t="shared" si="2"/>
        <v>2.1758498041890562E-2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707830.13119999995</v>
      </c>
      <c r="F26" s="25">
        <f>VLOOKUP(C26,RA!B30:I65,8,0)</f>
        <v>71522.083700000003</v>
      </c>
      <c r="G26" s="16">
        <f t="shared" si="0"/>
        <v>636308.04749999999</v>
      </c>
      <c r="H26" s="27">
        <f>RA!J30</f>
        <v>10.104413551701599</v>
      </c>
      <c r="I26" s="20">
        <f>VLOOKUP(B26,RMS!B:D,3,FALSE)</f>
        <v>707830.08499469003</v>
      </c>
      <c r="J26" s="21">
        <f>VLOOKUP(B26,RMS!B:E,4,FALSE)</f>
        <v>636307.9797885</v>
      </c>
      <c r="K26" s="22">
        <f t="shared" si="1"/>
        <v>4.6205309918150306E-2</v>
      </c>
      <c r="L26" s="22">
        <f t="shared" si="2"/>
        <v>6.7711499985307455E-2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504413.8175</v>
      </c>
      <c r="F27" s="25">
        <f>VLOOKUP(C27,RA!B31:I66,8,0)</f>
        <v>33067.377999999997</v>
      </c>
      <c r="G27" s="16">
        <f t="shared" si="0"/>
        <v>471346.43949999998</v>
      </c>
      <c r="H27" s="27">
        <f>RA!J31</f>
        <v>6.5556051108770399</v>
      </c>
      <c r="I27" s="20">
        <f>VLOOKUP(B27,RMS!B:D,3,FALSE)</f>
        <v>504413.83840707998</v>
      </c>
      <c r="J27" s="21">
        <f>VLOOKUP(B27,RMS!B:E,4,FALSE)</f>
        <v>471346.43706371699</v>
      </c>
      <c r="K27" s="22">
        <f t="shared" si="1"/>
        <v>-2.0907079975586385E-2</v>
      </c>
      <c r="L27" s="22">
        <f t="shared" si="2"/>
        <v>2.4362829863093793E-3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102618.90210000001</v>
      </c>
      <c r="F28" s="25">
        <f>VLOOKUP(C28,RA!B32:I67,8,0)</f>
        <v>28850.549599999998</v>
      </c>
      <c r="G28" s="16">
        <f t="shared" si="0"/>
        <v>73768.352500000008</v>
      </c>
      <c r="H28" s="27">
        <f>RA!J32</f>
        <v>28.114264535675598</v>
      </c>
      <c r="I28" s="20">
        <f>VLOOKUP(B28,RMS!B:D,3,FALSE)</f>
        <v>102618.831216262</v>
      </c>
      <c r="J28" s="21">
        <f>VLOOKUP(B28,RMS!B:E,4,FALSE)</f>
        <v>73768.347555443499</v>
      </c>
      <c r="K28" s="22">
        <f t="shared" si="1"/>
        <v>7.0883738007978536E-2</v>
      </c>
      <c r="L28" s="22">
        <f t="shared" si="2"/>
        <v>4.9445565091446042E-3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184988.12590000001</v>
      </c>
      <c r="F31" s="25">
        <f>VLOOKUP(C31,RA!B35:I70,8,0)</f>
        <v>19180.0949</v>
      </c>
      <c r="G31" s="16">
        <f t="shared" si="0"/>
        <v>165808.03100000002</v>
      </c>
      <c r="H31" s="27">
        <f>RA!J35</f>
        <v>10.36828434619</v>
      </c>
      <c r="I31" s="20">
        <f>VLOOKUP(B31,RMS!B:D,3,FALSE)</f>
        <v>184988.12549999999</v>
      </c>
      <c r="J31" s="21">
        <f>VLOOKUP(B31,RMS!B:E,4,FALSE)</f>
        <v>165808.033</v>
      </c>
      <c r="K31" s="22">
        <f t="shared" si="1"/>
        <v>4.0000001899898052E-4</v>
      </c>
      <c r="L31" s="22">
        <f t="shared" si="2"/>
        <v>-1.9999999785795808E-3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184863.24849999999</v>
      </c>
      <c r="F35" s="25">
        <f>VLOOKUP(C35,RA!B8:I74,8,0)</f>
        <v>8942.4513000000006</v>
      </c>
      <c r="G35" s="16">
        <f t="shared" si="0"/>
        <v>175920.79719999997</v>
      </c>
      <c r="H35" s="27">
        <f>RA!J39</f>
        <v>4.8373332030893099</v>
      </c>
      <c r="I35" s="20">
        <f>VLOOKUP(B35,RMS!B:D,3,FALSE)</f>
        <v>184863.24786324799</v>
      </c>
      <c r="J35" s="21">
        <f>VLOOKUP(B35,RMS!B:E,4,FALSE)</f>
        <v>175920.79487179499</v>
      </c>
      <c r="K35" s="22">
        <f t="shared" si="1"/>
        <v>6.3675199635326862E-4</v>
      </c>
      <c r="L35" s="22">
        <f t="shared" si="2"/>
        <v>2.3282049805857241E-3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328357.36310000002</v>
      </c>
      <c r="F36" s="25">
        <f>VLOOKUP(C36,RA!B8:I75,8,0)</f>
        <v>26635.129499999999</v>
      </c>
      <c r="G36" s="16">
        <f t="shared" si="0"/>
        <v>301722.23360000004</v>
      </c>
      <c r="H36" s="27">
        <f>RA!J40</f>
        <v>8.11162851612022</v>
      </c>
      <c r="I36" s="20">
        <f>VLOOKUP(B36,RMS!B:D,3,FALSE)</f>
        <v>328357.35635213699</v>
      </c>
      <c r="J36" s="21">
        <f>VLOOKUP(B36,RMS!B:E,4,FALSE)</f>
        <v>301722.23312307702</v>
      </c>
      <c r="K36" s="22">
        <f t="shared" si="1"/>
        <v>6.7478630226105452E-3</v>
      </c>
      <c r="L36" s="22">
        <f t="shared" si="2"/>
        <v>4.7692301450297236E-4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58684.867899999997</v>
      </c>
      <c r="F40" s="25">
        <f>VLOOKUP(C40,RA!B8:I78,8,0)</f>
        <v>4825.7700000000004</v>
      </c>
      <c r="G40" s="16">
        <f t="shared" si="0"/>
        <v>53859.097899999993</v>
      </c>
      <c r="H40" s="27">
        <f>RA!J43</f>
        <v>0</v>
      </c>
      <c r="I40" s="20">
        <f>VLOOKUP(B40,RMS!B:D,3,FALSE)</f>
        <v>58684.867559186103</v>
      </c>
      <c r="J40" s="21">
        <f>VLOOKUP(B40,RMS!B:E,4,FALSE)</f>
        <v>53859.097723318999</v>
      </c>
      <c r="K40" s="22">
        <f t="shared" si="1"/>
        <v>3.4081389458151534E-4</v>
      </c>
      <c r="L40" s="22">
        <f t="shared" si="2"/>
        <v>1.7668099462753162E-4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13460424.388900001</v>
      </c>
      <c r="E7" s="66">
        <v>18553917</v>
      </c>
      <c r="F7" s="67">
        <v>72.547615626932</v>
      </c>
      <c r="G7" s="66">
        <v>14274425.1811</v>
      </c>
      <c r="H7" s="67">
        <v>-5.7025118831249202</v>
      </c>
      <c r="I7" s="66">
        <v>1557616.9567</v>
      </c>
      <c r="J7" s="67">
        <v>11.571826501878199</v>
      </c>
      <c r="K7" s="66">
        <v>1525067.3681000001</v>
      </c>
      <c r="L7" s="67">
        <v>10.683914404618299</v>
      </c>
      <c r="M7" s="67">
        <v>2.1343049678225999E-2</v>
      </c>
      <c r="N7" s="66">
        <v>536668886.9188</v>
      </c>
      <c r="O7" s="66">
        <v>6434829308.1468</v>
      </c>
      <c r="P7" s="66">
        <v>776464</v>
      </c>
      <c r="Q7" s="66">
        <v>818938</v>
      </c>
      <c r="R7" s="67">
        <v>-5.1864732128683704</v>
      </c>
      <c r="S7" s="66">
        <v>17.335542135758999</v>
      </c>
      <c r="T7" s="66">
        <v>17.035720208245301</v>
      </c>
      <c r="U7" s="68">
        <v>1.7295214950056601</v>
      </c>
      <c r="V7" s="56"/>
      <c r="W7" s="56"/>
    </row>
    <row r="8" spans="1:23" ht="14.25" thickBot="1" x14ac:dyDescent="0.2">
      <c r="A8" s="51">
        <v>41970</v>
      </c>
      <c r="B8" s="54" t="s">
        <v>6</v>
      </c>
      <c r="C8" s="55"/>
      <c r="D8" s="69">
        <v>510970.11420000001</v>
      </c>
      <c r="E8" s="69">
        <v>739286</v>
      </c>
      <c r="F8" s="70">
        <v>69.116703711418893</v>
      </c>
      <c r="G8" s="69">
        <v>524683.97250000003</v>
      </c>
      <c r="H8" s="70">
        <v>-2.6137368432766301</v>
      </c>
      <c r="I8" s="69">
        <v>143589.0037</v>
      </c>
      <c r="J8" s="70">
        <v>28.101252834485202</v>
      </c>
      <c r="K8" s="69">
        <v>84468.280599999998</v>
      </c>
      <c r="L8" s="70">
        <v>16.098887144870801</v>
      </c>
      <c r="M8" s="70">
        <v>0.69991626063713197</v>
      </c>
      <c r="N8" s="69">
        <v>20310619.985800002</v>
      </c>
      <c r="O8" s="69">
        <v>244727020.29339999</v>
      </c>
      <c r="P8" s="69">
        <v>19498</v>
      </c>
      <c r="Q8" s="69">
        <v>21092</v>
      </c>
      <c r="R8" s="70">
        <v>-7.5573677223591904</v>
      </c>
      <c r="S8" s="69">
        <v>26.206283423940899</v>
      </c>
      <c r="T8" s="69">
        <v>25.953508913332101</v>
      </c>
      <c r="U8" s="71">
        <v>0.96455688324703204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69653.176800000001</v>
      </c>
      <c r="E9" s="69">
        <v>83580</v>
      </c>
      <c r="F9" s="70">
        <v>83.337134242641795</v>
      </c>
      <c r="G9" s="69">
        <v>71407.69</v>
      </c>
      <c r="H9" s="70">
        <v>-2.4570367701293798</v>
      </c>
      <c r="I9" s="69">
        <v>15781.227500000001</v>
      </c>
      <c r="J9" s="70">
        <v>22.656866815010801</v>
      </c>
      <c r="K9" s="69">
        <v>15613.983200000001</v>
      </c>
      <c r="L9" s="70">
        <v>21.8659687773124</v>
      </c>
      <c r="M9" s="70">
        <v>1.0711187392593E-2</v>
      </c>
      <c r="N9" s="69">
        <v>2610828.9600999998</v>
      </c>
      <c r="O9" s="69">
        <v>41622106.726899996</v>
      </c>
      <c r="P9" s="69">
        <v>4094</v>
      </c>
      <c r="Q9" s="69">
        <v>4447</v>
      </c>
      <c r="R9" s="70">
        <v>-7.9379356869799897</v>
      </c>
      <c r="S9" s="69">
        <v>17.013477479237899</v>
      </c>
      <c r="T9" s="69">
        <v>21.0922831796717</v>
      </c>
      <c r="U9" s="71">
        <v>-23.973968316655299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90979.125899999999</v>
      </c>
      <c r="E10" s="69">
        <v>122917</v>
      </c>
      <c r="F10" s="70">
        <v>74.016715263145102</v>
      </c>
      <c r="G10" s="69">
        <v>90061.895499999999</v>
      </c>
      <c r="H10" s="70">
        <v>1.0184444763324101</v>
      </c>
      <c r="I10" s="69">
        <v>25195.739099999999</v>
      </c>
      <c r="J10" s="70">
        <v>27.693977987537501</v>
      </c>
      <c r="K10" s="69">
        <v>24139.7719</v>
      </c>
      <c r="L10" s="70">
        <v>26.8035352420492</v>
      </c>
      <c r="M10" s="70">
        <v>4.3743876469685999E-2</v>
      </c>
      <c r="N10" s="69">
        <v>3283569.2275</v>
      </c>
      <c r="O10" s="69">
        <v>58326707.414099999</v>
      </c>
      <c r="P10" s="69">
        <v>69364</v>
      </c>
      <c r="Q10" s="69">
        <v>72231</v>
      </c>
      <c r="R10" s="70">
        <v>-3.9692098960280302</v>
      </c>
      <c r="S10" s="69">
        <v>1.31161879216885</v>
      </c>
      <c r="T10" s="69">
        <v>1.3378687779485301</v>
      </c>
      <c r="U10" s="71">
        <v>-2.0013426108565699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55841.637499999997</v>
      </c>
      <c r="E11" s="69">
        <v>77999</v>
      </c>
      <c r="F11" s="70">
        <v>71.592760804625698</v>
      </c>
      <c r="G11" s="69">
        <v>60947.840900000003</v>
      </c>
      <c r="H11" s="70">
        <v>-8.3779889895984994</v>
      </c>
      <c r="I11" s="69">
        <v>11203.025299999999</v>
      </c>
      <c r="J11" s="70">
        <v>20.062136071851398</v>
      </c>
      <c r="K11" s="69">
        <v>12192.4936</v>
      </c>
      <c r="L11" s="70">
        <v>20.004799874707299</v>
      </c>
      <c r="M11" s="70">
        <v>-8.1153891276186996E-2</v>
      </c>
      <c r="N11" s="69">
        <v>2090612.5501000001</v>
      </c>
      <c r="O11" s="69">
        <v>24201552.296</v>
      </c>
      <c r="P11" s="69">
        <v>2664</v>
      </c>
      <c r="Q11" s="69">
        <v>3023</v>
      </c>
      <c r="R11" s="70">
        <v>-11.8756202447899</v>
      </c>
      <c r="S11" s="69">
        <v>20.9615756381381</v>
      </c>
      <c r="T11" s="69">
        <v>20.796884948726401</v>
      </c>
      <c r="U11" s="71">
        <v>0.78567895970596702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178734.16990000001</v>
      </c>
      <c r="E12" s="69">
        <v>301443</v>
      </c>
      <c r="F12" s="70">
        <v>59.292857986418703</v>
      </c>
      <c r="G12" s="69">
        <v>235369.51449999999</v>
      </c>
      <c r="H12" s="70">
        <v>-24.062311009270498</v>
      </c>
      <c r="I12" s="69">
        <v>32442.752199999999</v>
      </c>
      <c r="J12" s="70">
        <v>18.151398928448501</v>
      </c>
      <c r="K12" s="69">
        <v>-3935.8453</v>
      </c>
      <c r="L12" s="70">
        <v>-1.67219841888232</v>
      </c>
      <c r="M12" s="70">
        <v>-9.2428931340365406</v>
      </c>
      <c r="N12" s="69">
        <v>12326430.823100001</v>
      </c>
      <c r="O12" s="69">
        <v>85952034.236900002</v>
      </c>
      <c r="P12" s="69">
        <v>1785</v>
      </c>
      <c r="Q12" s="69">
        <v>1927</v>
      </c>
      <c r="R12" s="70">
        <v>-7.3689673066943397</v>
      </c>
      <c r="S12" s="69">
        <v>100.13118761904801</v>
      </c>
      <c r="T12" s="69">
        <v>92.172225739491495</v>
      </c>
      <c r="U12" s="71">
        <v>7.9485343865452798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300371.45159999997</v>
      </c>
      <c r="E13" s="69">
        <v>542286</v>
      </c>
      <c r="F13" s="70">
        <v>55.3898591518129</v>
      </c>
      <c r="G13" s="69">
        <v>395072.217</v>
      </c>
      <c r="H13" s="70">
        <v>-23.970494842465701</v>
      </c>
      <c r="I13" s="69">
        <v>85408.257800000007</v>
      </c>
      <c r="J13" s="70">
        <v>28.4342128205103</v>
      </c>
      <c r="K13" s="69">
        <v>78423.558799999999</v>
      </c>
      <c r="L13" s="70">
        <v>19.8504363064336</v>
      </c>
      <c r="M13" s="70">
        <v>8.9063785256324995E-2</v>
      </c>
      <c r="N13" s="69">
        <v>13705894.291300001</v>
      </c>
      <c r="O13" s="69">
        <v>122382967.2686</v>
      </c>
      <c r="P13" s="69">
        <v>8476</v>
      </c>
      <c r="Q13" s="69">
        <v>9169</v>
      </c>
      <c r="R13" s="70">
        <v>-7.5580761260770002</v>
      </c>
      <c r="S13" s="69">
        <v>35.437877725342197</v>
      </c>
      <c r="T13" s="69">
        <v>34.945062122368903</v>
      </c>
      <c r="U13" s="71">
        <v>1.3906464907205101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189082.69390000001</v>
      </c>
      <c r="E14" s="69">
        <v>155843</v>
      </c>
      <c r="F14" s="70">
        <v>121.328961775633</v>
      </c>
      <c r="G14" s="69">
        <v>192979.1531</v>
      </c>
      <c r="H14" s="70">
        <v>-2.0191088712991201</v>
      </c>
      <c r="I14" s="69">
        <v>34170.849800000004</v>
      </c>
      <c r="J14" s="70">
        <v>18.0719076374446</v>
      </c>
      <c r="K14" s="69">
        <v>39158.102400000003</v>
      </c>
      <c r="L14" s="70">
        <v>20.2913640001874</v>
      </c>
      <c r="M14" s="70">
        <v>-0.127361958172927</v>
      </c>
      <c r="N14" s="69">
        <v>6630909.1111000003</v>
      </c>
      <c r="O14" s="69">
        <v>59373854.908399999</v>
      </c>
      <c r="P14" s="69">
        <v>2647</v>
      </c>
      <c r="Q14" s="69">
        <v>3154</v>
      </c>
      <c r="R14" s="70">
        <v>-16.074825618262501</v>
      </c>
      <c r="S14" s="69">
        <v>71.432827313940294</v>
      </c>
      <c r="T14" s="69">
        <v>81.085126284083699</v>
      </c>
      <c r="U14" s="71">
        <v>-13.5124134562426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114743.064</v>
      </c>
      <c r="E15" s="69">
        <v>135592</v>
      </c>
      <c r="F15" s="70">
        <v>84.623771313941802</v>
      </c>
      <c r="G15" s="69">
        <v>122164.37549999999</v>
      </c>
      <c r="H15" s="70">
        <v>-6.0748573138656097</v>
      </c>
      <c r="I15" s="69">
        <v>237.26130000000001</v>
      </c>
      <c r="J15" s="70">
        <v>0.20677615860074999</v>
      </c>
      <c r="K15" s="69">
        <v>22493.480299999999</v>
      </c>
      <c r="L15" s="70">
        <v>18.412471072632801</v>
      </c>
      <c r="M15" s="70">
        <v>-0.98945199689707397</v>
      </c>
      <c r="N15" s="69">
        <v>5667241.3782000002</v>
      </c>
      <c r="O15" s="69">
        <v>46535382.046700001</v>
      </c>
      <c r="P15" s="69">
        <v>3597</v>
      </c>
      <c r="Q15" s="69">
        <v>3661</v>
      </c>
      <c r="R15" s="70">
        <v>-1.7481562414640801</v>
      </c>
      <c r="S15" s="69">
        <v>31.899656380316902</v>
      </c>
      <c r="T15" s="69">
        <v>30.672695465719698</v>
      </c>
      <c r="U15" s="71">
        <v>3.84631389118741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553527.26670000004</v>
      </c>
      <c r="E16" s="69">
        <v>597332</v>
      </c>
      <c r="F16" s="70">
        <v>92.666601939959705</v>
      </c>
      <c r="G16" s="69">
        <v>491540.8616</v>
      </c>
      <c r="H16" s="70">
        <v>12.6106311687354</v>
      </c>
      <c r="I16" s="69">
        <v>41704.410000000003</v>
      </c>
      <c r="J16" s="70">
        <v>7.5343009294974603</v>
      </c>
      <c r="K16" s="69">
        <v>21879.550999999999</v>
      </c>
      <c r="L16" s="70">
        <v>4.4512171233904203</v>
      </c>
      <c r="M16" s="70">
        <v>0.90609076027199997</v>
      </c>
      <c r="N16" s="69">
        <v>22373303.9835</v>
      </c>
      <c r="O16" s="69">
        <v>333072490.70039999</v>
      </c>
      <c r="P16" s="69">
        <v>28974</v>
      </c>
      <c r="Q16" s="69">
        <v>28644</v>
      </c>
      <c r="R16" s="70">
        <v>1.1520737327188799</v>
      </c>
      <c r="S16" s="69">
        <v>19.104275098364099</v>
      </c>
      <c r="T16" s="69">
        <v>18.411139393939401</v>
      </c>
      <c r="U16" s="71">
        <v>3.6281706626178898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563140.9584</v>
      </c>
      <c r="E17" s="69">
        <v>553847</v>
      </c>
      <c r="F17" s="70">
        <v>101.678073258499</v>
      </c>
      <c r="G17" s="69">
        <v>644219.70550000004</v>
      </c>
      <c r="H17" s="70">
        <v>-12.585573897816801</v>
      </c>
      <c r="I17" s="69">
        <v>53292.934099999999</v>
      </c>
      <c r="J17" s="70">
        <v>9.4635158933238106</v>
      </c>
      <c r="K17" s="69">
        <v>57269.119200000001</v>
      </c>
      <c r="L17" s="70">
        <v>8.8896875881111992</v>
      </c>
      <c r="M17" s="70">
        <v>-6.9429828073906005E-2</v>
      </c>
      <c r="N17" s="69">
        <v>15158215.932399999</v>
      </c>
      <c r="O17" s="69">
        <v>314188516.05809999</v>
      </c>
      <c r="P17" s="69">
        <v>9507</v>
      </c>
      <c r="Q17" s="69">
        <v>9648</v>
      </c>
      <c r="R17" s="70">
        <v>-1.4614427860696599</v>
      </c>
      <c r="S17" s="69">
        <v>59.234349258441199</v>
      </c>
      <c r="T17" s="69">
        <v>60.519856737147599</v>
      </c>
      <c r="U17" s="71">
        <v>-2.1702061300576601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1255793.379</v>
      </c>
      <c r="E18" s="69">
        <v>1428798</v>
      </c>
      <c r="F18" s="70">
        <v>87.891596922728098</v>
      </c>
      <c r="G18" s="69">
        <v>1237370.5229</v>
      </c>
      <c r="H18" s="70">
        <v>1.4888714220234101</v>
      </c>
      <c r="I18" s="69">
        <v>198069.0704</v>
      </c>
      <c r="J18" s="70">
        <v>15.7724251228115</v>
      </c>
      <c r="K18" s="69">
        <v>192635.38529999999</v>
      </c>
      <c r="L18" s="70">
        <v>15.568124642934301</v>
      </c>
      <c r="M18" s="70">
        <v>2.8207097525398999E-2</v>
      </c>
      <c r="N18" s="69">
        <v>50820816.077600002</v>
      </c>
      <c r="O18" s="69">
        <v>734728831.45420003</v>
      </c>
      <c r="P18" s="69">
        <v>62823</v>
      </c>
      <c r="Q18" s="69">
        <v>66290</v>
      </c>
      <c r="R18" s="70">
        <v>-5.2300497812641504</v>
      </c>
      <c r="S18" s="69">
        <v>19.989388902153699</v>
      </c>
      <c r="T18" s="69">
        <v>19.607500523457499</v>
      </c>
      <c r="U18" s="71">
        <v>1.9104554949901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621943.58360000001</v>
      </c>
      <c r="E19" s="69">
        <v>558750</v>
      </c>
      <c r="F19" s="70">
        <v>111.30981361968701</v>
      </c>
      <c r="G19" s="69">
        <v>1000018.0129</v>
      </c>
      <c r="H19" s="70">
        <v>-37.806761920578197</v>
      </c>
      <c r="I19" s="69">
        <v>32071.124100000001</v>
      </c>
      <c r="J19" s="70">
        <v>5.1565969881645097</v>
      </c>
      <c r="K19" s="69">
        <v>29621.5671</v>
      </c>
      <c r="L19" s="70">
        <v>2.9621033539285002</v>
      </c>
      <c r="M19" s="70">
        <v>8.2695050931319999E-2</v>
      </c>
      <c r="N19" s="69">
        <v>21243985.6527</v>
      </c>
      <c r="O19" s="69">
        <v>243634347.96180001</v>
      </c>
      <c r="P19" s="69">
        <v>12019</v>
      </c>
      <c r="Q19" s="69">
        <v>13601</v>
      </c>
      <c r="R19" s="70">
        <v>-11.6314976839938</v>
      </c>
      <c r="S19" s="69">
        <v>51.746699692154102</v>
      </c>
      <c r="T19" s="69">
        <v>54.533303176237098</v>
      </c>
      <c r="U19" s="71">
        <v>-5.3850844607689403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965341.98629999999</v>
      </c>
      <c r="E20" s="69">
        <v>1322633</v>
      </c>
      <c r="F20" s="70">
        <v>72.986382942206902</v>
      </c>
      <c r="G20" s="69">
        <v>898418.89320000005</v>
      </c>
      <c r="H20" s="70">
        <v>7.4489855018111504</v>
      </c>
      <c r="I20" s="69">
        <v>61262.797100000003</v>
      </c>
      <c r="J20" s="70">
        <v>6.3462273442399804</v>
      </c>
      <c r="K20" s="69">
        <v>39132.004999999997</v>
      </c>
      <c r="L20" s="70">
        <v>4.3556525019881498</v>
      </c>
      <c r="M20" s="70">
        <v>0.56554199305657904</v>
      </c>
      <c r="N20" s="69">
        <v>41448976.196000002</v>
      </c>
      <c r="O20" s="69">
        <v>381038893.04879999</v>
      </c>
      <c r="P20" s="69">
        <v>38268</v>
      </c>
      <c r="Q20" s="69">
        <v>39210</v>
      </c>
      <c r="R20" s="70">
        <v>-2.4024483550114799</v>
      </c>
      <c r="S20" s="69">
        <v>25.225828010348099</v>
      </c>
      <c r="T20" s="69">
        <v>22.786963055343001</v>
      </c>
      <c r="U20" s="71">
        <v>9.6681264694446494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304451.0171</v>
      </c>
      <c r="E21" s="69">
        <v>357483</v>
      </c>
      <c r="F21" s="70">
        <v>85.165173476780694</v>
      </c>
      <c r="G21" s="69">
        <v>288573.83039999998</v>
      </c>
      <c r="H21" s="70">
        <v>5.5019495974365702</v>
      </c>
      <c r="I21" s="69">
        <v>28708.868999999999</v>
      </c>
      <c r="J21" s="70">
        <v>9.4297168961568207</v>
      </c>
      <c r="K21" s="69">
        <v>42255.2117</v>
      </c>
      <c r="L21" s="70">
        <v>14.6427732692978</v>
      </c>
      <c r="M21" s="70">
        <v>-0.32058395059466699</v>
      </c>
      <c r="N21" s="69">
        <v>11906801.5199</v>
      </c>
      <c r="O21" s="69">
        <v>143848911.0036</v>
      </c>
      <c r="P21" s="69">
        <v>27826</v>
      </c>
      <c r="Q21" s="69">
        <v>28904</v>
      </c>
      <c r="R21" s="70">
        <v>-3.7295876003321302</v>
      </c>
      <c r="S21" s="69">
        <v>10.9412426184144</v>
      </c>
      <c r="T21" s="69">
        <v>10.581720332825901</v>
      </c>
      <c r="U21" s="71">
        <v>3.28593650764534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830756.06099999999</v>
      </c>
      <c r="E22" s="69">
        <v>876073</v>
      </c>
      <c r="F22" s="70">
        <v>94.827264508779507</v>
      </c>
      <c r="G22" s="69">
        <v>807974.95270000002</v>
      </c>
      <c r="H22" s="70">
        <v>2.8195314995684599</v>
      </c>
      <c r="I22" s="69">
        <v>65630.145999999993</v>
      </c>
      <c r="J22" s="70">
        <v>7.9000502170275499</v>
      </c>
      <c r="K22" s="69">
        <v>109196.7619</v>
      </c>
      <c r="L22" s="70">
        <v>13.514869679449699</v>
      </c>
      <c r="M22" s="70">
        <v>-0.39897351479980098</v>
      </c>
      <c r="N22" s="69">
        <v>29951333.568</v>
      </c>
      <c r="O22" s="69">
        <v>438442496.58990002</v>
      </c>
      <c r="P22" s="69">
        <v>50208</v>
      </c>
      <c r="Q22" s="69">
        <v>53207</v>
      </c>
      <c r="R22" s="70">
        <v>-5.6364764034807502</v>
      </c>
      <c r="S22" s="69">
        <v>16.546288659177801</v>
      </c>
      <c r="T22" s="69">
        <v>16.208069148796199</v>
      </c>
      <c r="U22" s="71">
        <v>2.0440808047550099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2008113.1158</v>
      </c>
      <c r="E23" s="69">
        <v>2983132</v>
      </c>
      <c r="F23" s="70">
        <v>67.315597023530998</v>
      </c>
      <c r="G23" s="69">
        <v>2023317.0112999999</v>
      </c>
      <c r="H23" s="70">
        <v>-0.75143417542025104</v>
      </c>
      <c r="I23" s="69">
        <v>213510.2261</v>
      </c>
      <c r="J23" s="70">
        <v>10.632380438137901</v>
      </c>
      <c r="K23" s="69">
        <v>176954.579</v>
      </c>
      <c r="L23" s="70">
        <v>8.7457663832077905</v>
      </c>
      <c r="M23" s="70">
        <v>0.206582091893762</v>
      </c>
      <c r="N23" s="69">
        <v>82377351.280000001</v>
      </c>
      <c r="O23" s="69">
        <v>961318278.77620006</v>
      </c>
      <c r="P23" s="69">
        <v>67378</v>
      </c>
      <c r="Q23" s="69">
        <v>72011</v>
      </c>
      <c r="R23" s="70">
        <v>-6.4337392898307204</v>
      </c>
      <c r="S23" s="69">
        <v>29.8036913502924</v>
      </c>
      <c r="T23" s="69">
        <v>28.954364013831199</v>
      </c>
      <c r="U23" s="71">
        <v>2.8497387336311601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232612.46059999999</v>
      </c>
      <c r="E24" s="69">
        <v>285017</v>
      </c>
      <c r="F24" s="70">
        <v>81.613539052056495</v>
      </c>
      <c r="G24" s="69">
        <v>243811.5079</v>
      </c>
      <c r="H24" s="70">
        <v>-4.59332186427942</v>
      </c>
      <c r="I24" s="69">
        <v>37396.894800000002</v>
      </c>
      <c r="J24" s="70">
        <v>16.076909510151999</v>
      </c>
      <c r="K24" s="69">
        <v>39773.268300000003</v>
      </c>
      <c r="L24" s="70">
        <v>16.3131218220893</v>
      </c>
      <c r="M24" s="70">
        <v>-5.9748006678143999E-2</v>
      </c>
      <c r="N24" s="69">
        <v>7735605.5811999999</v>
      </c>
      <c r="O24" s="69">
        <v>100765707.79790001</v>
      </c>
      <c r="P24" s="69">
        <v>24181</v>
      </c>
      <c r="Q24" s="69">
        <v>25102</v>
      </c>
      <c r="R24" s="70">
        <v>-3.6690303561469202</v>
      </c>
      <c r="S24" s="69">
        <v>9.6196377569165907</v>
      </c>
      <c r="T24" s="69">
        <v>9.1060363955063401</v>
      </c>
      <c r="U24" s="71">
        <v>5.3390925353812797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300792.28970000002</v>
      </c>
      <c r="E25" s="69">
        <v>378566</v>
      </c>
      <c r="F25" s="70">
        <v>79.455706455413306</v>
      </c>
      <c r="G25" s="69">
        <v>233164.05309999999</v>
      </c>
      <c r="H25" s="70">
        <v>29.0045724033608</v>
      </c>
      <c r="I25" s="69">
        <v>18551.0085</v>
      </c>
      <c r="J25" s="70">
        <v>6.1673816567911901</v>
      </c>
      <c r="K25" s="69">
        <v>22295.624599999999</v>
      </c>
      <c r="L25" s="70">
        <v>9.5622049383563397</v>
      </c>
      <c r="M25" s="70">
        <v>-0.16795295790906001</v>
      </c>
      <c r="N25" s="69">
        <v>9584611.0629999992</v>
      </c>
      <c r="O25" s="69">
        <v>101560942.4076</v>
      </c>
      <c r="P25" s="69">
        <v>18658</v>
      </c>
      <c r="Q25" s="69">
        <v>19094</v>
      </c>
      <c r="R25" s="70">
        <v>-2.2834398240284899</v>
      </c>
      <c r="S25" s="69">
        <v>16.121357578518602</v>
      </c>
      <c r="T25" s="69">
        <v>14.431150837959599</v>
      </c>
      <c r="U25" s="71">
        <v>10.4842705232914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533699.62360000005</v>
      </c>
      <c r="E26" s="69">
        <v>577800</v>
      </c>
      <c r="F26" s="70">
        <v>92.367536102457606</v>
      </c>
      <c r="G26" s="69">
        <v>439895.48259999999</v>
      </c>
      <c r="H26" s="70">
        <v>21.324188292539699</v>
      </c>
      <c r="I26" s="69">
        <v>109339.64380000001</v>
      </c>
      <c r="J26" s="70">
        <v>20.487112781242701</v>
      </c>
      <c r="K26" s="69">
        <v>95849.0144</v>
      </c>
      <c r="L26" s="70">
        <v>21.789042668382201</v>
      </c>
      <c r="M26" s="70">
        <v>0.140748754532837</v>
      </c>
      <c r="N26" s="69">
        <v>16271954.363299999</v>
      </c>
      <c r="O26" s="69">
        <v>206616860.912</v>
      </c>
      <c r="P26" s="69">
        <v>40592</v>
      </c>
      <c r="Q26" s="69">
        <v>44566</v>
      </c>
      <c r="R26" s="70">
        <v>-8.91711169950187</v>
      </c>
      <c r="S26" s="69">
        <v>13.147901645644501</v>
      </c>
      <c r="T26" s="69">
        <v>11.90981851187</v>
      </c>
      <c r="U26" s="71">
        <v>9.4165834757713807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203715.04939999999</v>
      </c>
      <c r="E27" s="69">
        <v>285679</v>
      </c>
      <c r="F27" s="70">
        <v>71.309073960634095</v>
      </c>
      <c r="G27" s="69">
        <v>224936.9958</v>
      </c>
      <c r="H27" s="70">
        <v>-9.4346180469437897</v>
      </c>
      <c r="I27" s="69">
        <v>58876.880100000002</v>
      </c>
      <c r="J27" s="70">
        <v>28.901585952245298</v>
      </c>
      <c r="K27" s="69">
        <v>66718.568400000004</v>
      </c>
      <c r="L27" s="70">
        <v>29.661002701095001</v>
      </c>
      <c r="M27" s="70">
        <v>-0.117533821364189</v>
      </c>
      <c r="N27" s="69">
        <v>7687344.5661000004</v>
      </c>
      <c r="O27" s="69">
        <v>92804924.784299999</v>
      </c>
      <c r="P27" s="69">
        <v>28521</v>
      </c>
      <c r="Q27" s="69">
        <v>31638</v>
      </c>
      <c r="R27" s="70">
        <v>-9.8520766167267197</v>
      </c>
      <c r="S27" s="69">
        <v>7.1426334770870596</v>
      </c>
      <c r="T27" s="69">
        <v>7.0772882704342903</v>
      </c>
      <c r="U27" s="71">
        <v>0.914861540388341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947211.80290000001</v>
      </c>
      <c r="E28" s="69">
        <v>1314483</v>
      </c>
      <c r="F28" s="70">
        <v>72.059646484587503</v>
      </c>
      <c r="G28" s="69">
        <v>961623.6422</v>
      </c>
      <c r="H28" s="70">
        <v>-1.4986985206632999</v>
      </c>
      <c r="I28" s="69">
        <v>26932.455099999999</v>
      </c>
      <c r="J28" s="70">
        <v>2.84334031919188</v>
      </c>
      <c r="K28" s="69">
        <v>42024.791700000002</v>
      </c>
      <c r="L28" s="70">
        <v>4.3701911907922497</v>
      </c>
      <c r="M28" s="70">
        <v>-0.35912936125272898</v>
      </c>
      <c r="N28" s="69">
        <v>36016941.384199999</v>
      </c>
      <c r="O28" s="69">
        <v>329898824.19330001</v>
      </c>
      <c r="P28" s="69">
        <v>44680</v>
      </c>
      <c r="Q28" s="69">
        <v>46209</v>
      </c>
      <c r="R28" s="70">
        <v>-3.3088792226622501</v>
      </c>
      <c r="S28" s="69">
        <v>21.199906063115499</v>
      </c>
      <c r="T28" s="69">
        <v>20.982425471228598</v>
      </c>
      <c r="U28" s="71">
        <v>1.0258563940777199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557193.90480000002</v>
      </c>
      <c r="E29" s="69">
        <v>620268</v>
      </c>
      <c r="F29" s="70">
        <v>89.831154404225302</v>
      </c>
      <c r="G29" s="69">
        <v>518036.63309999998</v>
      </c>
      <c r="H29" s="70">
        <v>7.5587843017351304</v>
      </c>
      <c r="I29" s="69">
        <v>71218.923899999994</v>
      </c>
      <c r="J29" s="70">
        <v>12.7817126652818</v>
      </c>
      <c r="K29" s="69">
        <v>83043.938699999999</v>
      </c>
      <c r="L29" s="70">
        <v>16.030514715350201</v>
      </c>
      <c r="M29" s="70">
        <v>-0.14239467666289801</v>
      </c>
      <c r="N29" s="69">
        <v>19301880.011399999</v>
      </c>
      <c r="O29" s="69">
        <v>224719963.90290001</v>
      </c>
      <c r="P29" s="69">
        <v>94536</v>
      </c>
      <c r="Q29" s="69">
        <v>98482</v>
      </c>
      <c r="R29" s="70">
        <v>-4.0068235819743698</v>
      </c>
      <c r="S29" s="69">
        <v>5.8939864686468697</v>
      </c>
      <c r="T29" s="69">
        <v>5.9087935998456604</v>
      </c>
      <c r="U29" s="71">
        <v>-0.251224383998152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707830.13119999995</v>
      </c>
      <c r="E30" s="69">
        <v>890922</v>
      </c>
      <c r="F30" s="70">
        <v>79.449169646725494</v>
      </c>
      <c r="G30" s="69">
        <v>633174.16689999995</v>
      </c>
      <c r="H30" s="70">
        <v>11.790747033397301</v>
      </c>
      <c r="I30" s="69">
        <v>71522.083700000003</v>
      </c>
      <c r="J30" s="70">
        <v>10.104413551701599</v>
      </c>
      <c r="K30" s="69">
        <v>99260.092600000004</v>
      </c>
      <c r="L30" s="70">
        <v>15.6765859678032</v>
      </c>
      <c r="M30" s="70">
        <v>-0.27944774353353802</v>
      </c>
      <c r="N30" s="69">
        <v>24797393.290600002</v>
      </c>
      <c r="O30" s="69">
        <v>396731610.92949998</v>
      </c>
      <c r="P30" s="69">
        <v>57157</v>
      </c>
      <c r="Q30" s="69">
        <v>57970</v>
      </c>
      <c r="R30" s="70">
        <v>-1.4024495428670001</v>
      </c>
      <c r="S30" s="69">
        <v>12.383962265339299</v>
      </c>
      <c r="T30" s="69">
        <v>12.087830646886299</v>
      </c>
      <c r="U30" s="71">
        <v>2.39125097531854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504413.8175</v>
      </c>
      <c r="E31" s="69">
        <v>915710</v>
      </c>
      <c r="F31" s="70">
        <v>55.084450044227999</v>
      </c>
      <c r="G31" s="69">
        <v>669159.54960000003</v>
      </c>
      <c r="H31" s="70">
        <v>-24.619798402111901</v>
      </c>
      <c r="I31" s="69">
        <v>33067.377999999997</v>
      </c>
      <c r="J31" s="70">
        <v>6.5556051108770399</v>
      </c>
      <c r="K31" s="69">
        <v>46052.982900000003</v>
      </c>
      <c r="L31" s="70">
        <v>6.8822126094634504</v>
      </c>
      <c r="M31" s="70">
        <v>-0.28197098390341202</v>
      </c>
      <c r="N31" s="69">
        <v>42431172.093800001</v>
      </c>
      <c r="O31" s="69">
        <v>359060489.30190003</v>
      </c>
      <c r="P31" s="69">
        <v>22481</v>
      </c>
      <c r="Q31" s="69">
        <v>25143</v>
      </c>
      <c r="R31" s="70">
        <v>-10.587439844091801</v>
      </c>
      <c r="S31" s="69">
        <v>22.437338975134601</v>
      </c>
      <c r="T31" s="69">
        <v>24.474031913455001</v>
      </c>
      <c r="U31" s="71">
        <v>-9.0772481557531393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102618.90210000001</v>
      </c>
      <c r="E32" s="69">
        <v>145749</v>
      </c>
      <c r="F32" s="70">
        <v>70.407963073503097</v>
      </c>
      <c r="G32" s="69">
        <v>118113.43240000001</v>
      </c>
      <c r="H32" s="70">
        <v>-13.118347325244599</v>
      </c>
      <c r="I32" s="69">
        <v>28850.549599999998</v>
      </c>
      <c r="J32" s="70">
        <v>28.114264535675598</v>
      </c>
      <c r="K32" s="69">
        <v>31830.3969</v>
      </c>
      <c r="L32" s="70">
        <v>26.949006775287</v>
      </c>
      <c r="M32" s="70">
        <v>-9.3616404136009995E-2</v>
      </c>
      <c r="N32" s="69">
        <v>3383006.0636999998</v>
      </c>
      <c r="O32" s="69">
        <v>48650204.321999997</v>
      </c>
      <c r="P32" s="69">
        <v>23463</v>
      </c>
      <c r="Q32" s="69">
        <v>25179</v>
      </c>
      <c r="R32" s="70">
        <v>-6.8152031454783799</v>
      </c>
      <c r="S32" s="69">
        <v>4.3736479606188503</v>
      </c>
      <c r="T32" s="69">
        <v>4.3740000238293799</v>
      </c>
      <c r="U32" s="71">
        <v>-8.049646741232E-3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69">
        <v>9.5726999999999993</v>
      </c>
      <c r="H33" s="72"/>
      <c r="I33" s="72"/>
      <c r="J33" s="72"/>
      <c r="K33" s="69">
        <v>1.5190999999999999</v>
      </c>
      <c r="L33" s="70">
        <v>15.8690860467789</v>
      </c>
      <c r="M33" s="72"/>
      <c r="N33" s="69">
        <v>12.3628</v>
      </c>
      <c r="O33" s="69">
        <v>5006.7956999999997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184988.12590000001</v>
      </c>
      <c r="E35" s="69">
        <v>227195</v>
      </c>
      <c r="F35" s="70">
        <v>81.422621932701006</v>
      </c>
      <c r="G35" s="69">
        <v>185633.33249999999</v>
      </c>
      <c r="H35" s="70">
        <v>-0.34757044508694201</v>
      </c>
      <c r="I35" s="69">
        <v>19180.0949</v>
      </c>
      <c r="J35" s="70">
        <v>10.36828434619</v>
      </c>
      <c r="K35" s="69">
        <v>24228.1486</v>
      </c>
      <c r="L35" s="70">
        <v>13.051615393480001</v>
      </c>
      <c r="M35" s="70">
        <v>-0.20835490913242999</v>
      </c>
      <c r="N35" s="69">
        <v>6707638.1545000002</v>
      </c>
      <c r="O35" s="69">
        <v>59606709.420599997</v>
      </c>
      <c r="P35" s="69">
        <v>10888</v>
      </c>
      <c r="Q35" s="69">
        <v>12970</v>
      </c>
      <c r="R35" s="70">
        <v>-16.052428681572898</v>
      </c>
      <c r="S35" s="69">
        <v>16.990092386113201</v>
      </c>
      <c r="T35" s="69">
        <v>15.8043972783346</v>
      </c>
      <c r="U35" s="71">
        <v>6.9787443224715098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690668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127287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170269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184863.24849999999</v>
      </c>
      <c r="E39" s="69">
        <v>305400</v>
      </c>
      <c r="F39" s="70">
        <v>60.5315155533726</v>
      </c>
      <c r="G39" s="69">
        <v>540539.35060000001</v>
      </c>
      <c r="H39" s="70">
        <v>-65.800223740454499</v>
      </c>
      <c r="I39" s="69">
        <v>8942.4513000000006</v>
      </c>
      <c r="J39" s="70">
        <v>4.8373332030893099</v>
      </c>
      <c r="K39" s="69">
        <v>3273.7073999999998</v>
      </c>
      <c r="L39" s="70">
        <v>0.60563720224368101</v>
      </c>
      <c r="M39" s="70">
        <v>1.7315976070433201</v>
      </c>
      <c r="N39" s="69">
        <v>6304132.6608999996</v>
      </c>
      <c r="O39" s="69">
        <v>93524632.421200007</v>
      </c>
      <c r="P39" s="69">
        <v>260</v>
      </c>
      <c r="Q39" s="69">
        <v>264</v>
      </c>
      <c r="R39" s="70">
        <v>-1.51515151515151</v>
      </c>
      <c r="S39" s="69">
        <v>711.01249423076899</v>
      </c>
      <c r="T39" s="69">
        <v>613.27052196969703</v>
      </c>
      <c r="U39" s="71">
        <v>13.7468712651551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328357.36310000002</v>
      </c>
      <c r="E40" s="69">
        <v>465181</v>
      </c>
      <c r="F40" s="70">
        <v>70.587010883935505</v>
      </c>
      <c r="G40" s="69">
        <v>408835.32040000003</v>
      </c>
      <c r="H40" s="70">
        <v>-19.684688011119299</v>
      </c>
      <c r="I40" s="69">
        <v>26635.129499999999</v>
      </c>
      <c r="J40" s="70">
        <v>8.11162851612022</v>
      </c>
      <c r="K40" s="69">
        <v>27450.024300000001</v>
      </c>
      <c r="L40" s="70">
        <v>6.7142007870413902</v>
      </c>
      <c r="M40" s="70">
        <v>-2.9686487381360999E-2</v>
      </c>
      <c r="N40" s="69">
        <v>13951315.7589</v>
      </c>
      <c r="O40" s="69">
        <v>176628553.85530001</v>
      </c>
      <c r="P40" s="69">
        <v>1891</v>
      </c>
      <c r="Q40" s="69">
        <v>2078</v>
      </c>
      <c r="R40" s="70">
        <v>-8.9990375360923895</v>
      </c>
      <c r="S40" s="69">
        <v>173.642180380751</v>
      </c>
      <c r="T40" s="69">
        <v>178.88975904716099</v>
      </c>
      <c r="U40" s="71">
        <v>-3.0220644862344201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228694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88035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58684.867899999997</v>
      </c>
      <c r="E44" s="75"/>
      <c r="F44" s="75"/>
      <c r="G44" s="74">
        <v>13371.691800000001</v>
      </c>
      <c r="H44" s="76">
        <v>338.87391945423099</v>
      </c>
      <c r="I44" s="74">
        <v>4825.7700000000004</v>
      </c>
      <c r="J44" s="76">
        <v>8.2231930865435299</v>
      </c>
      <c r="K44" s="74">
        <v>1767.2845</v>
      </c>
      <c r="L44" s="76">
        <v>13.2166110798336</v>
      </c>
      <c r="M44" s="76">
        <v>1.73061298279932</v>
      </c>
      <c r="N44" s="74">
        <v>582236.89029999997</v>
      </c>
      <c r="O44" s="74">
        <v>10853553.241599999</v>
      </c>
      <c r="P44" s="74">
        <v>28</v>
      </c>
      <c r="Q44" s="74">
        <v>24</v>
      </c>
      <c r="R44" s="76">
        <v>16.6666666666667</v>
      </c>
      <c r="S44" s="74">
        <v>2095.8881392857102</v>
      </c>
      <c r="T44" s="74">
        <v>407.92332083333298</v>
      </c>
      <c r="U44" s="77">
        <v>80.536970786410606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45621</v>
      </c>
      <c r="D2" s="32">
        <v>510970.640626496</v>
      </c>
      <c r="E2" s="32">
        <v>367381.115489744</v>
      </c>
      <c r="F2" s="32">
        <v>143589.525136752</v>
      </c>
      <c r="G2" s="32">
        <v>367381.115489744</v>
      </c>
      <c r="H2" s="32">
        <v>0.281013259315053</v>
      </c>
    </row>
    <row r="3" spans="1:8" ht="14.25" x14ac:dyDescent="0.2">
      <c r="A3" s="32">
        <v>2</v>
      </c>
      <c r="B3" s="33">
        <v>13</v>
      </c>
      <c r="C3" s="32">
        <v>10805.43</v>
      </c>
      <c r="D3" s="32">
        <v>69653.204321730605</v>
      </c>
      <c r="E3" s="32">
        <v>53871.945763225202</v>
      </c>
      <c r="F3" s="32">
        <v>15781.2585585054</v>
      </c>
      <c r="G3" s="32">
        <v>53871.945763225202</v>
      </c>
      <c r="H3" s="32">
        <v>0.22656902452916899</v>
      </c>
    </row>
    <row r="4" spans="1:8" ht="14.25" x14ac:dyDescent="0.2">
      <c r="A4" s="32">
        <v>3</v>
      </c>
      <c r="B4" s="33">
        <v>14</v>
      </c>
      <c r="C4" s="32">
        <v>93774</v>
      </c>
      <c r="D4" s="32">
        <v>90980.883434187999</v>
      </c>
      <c r="E4" s="32">
        <v>65783.386871794894</v>
      </c>
      <c r="F4" s="32">
        <v>25197.4965623932</v>
      </c>
      <c r="G4" s="32">
        <v>65783.386871794894</v>
      </c>
      <c r="H4" s="32">
        <v>0.276953746889258</v>
      </c>
    </row>
    <row r="5" spans="1:8" ht="14.25" x14ac:dyDescent="0.2">
      <c r="A5" s="32">
        <v>4</v>
      </c>
      <c r="B5" s="33">
        <v>15</v>
      </c>
      <c r="C5" s="32">
        <v>3489</v>
      </c>
      <c r="D5" s="32">
        <v>55841.670361538498</v>
      </c>
      <c r="E5" s="32">
        <v>44638.612429059802</v>
      </c>
      <c r="F5" s="32">
        <v>11203.057932478599</v>
      </c>
      <c r="G5" s="32">
        <v>44638.612429059802</v>
      </c>
      <c r="H5" s="32">
        <v>0.200621827032503</v>
      </c>
    </row>
    <row r="6" spans="1:8" ht="14.25" x14ac:dyDescent="0.2">
      <c r="A6" s="32">
        <v>5</v>
      </c>
      <c r="B6" s="33">
        <v>16</v>
      </c>
      <c r="C6" s="32">
        <v>2758</v>
      </c>
      <c r="D6" s="32">
        <v>178734.19011025599</v>
      </c>
      <c r="E6" s="32">
        <v>146291.41858461499</v>
      </c>
      <c r="F6" s="32">
        <v>32442.771525641001</v>
      </c>
      <c r="G6" s="32">
        <v>146291.41858461499</v>
      </c>
      <c r="H6" s="32">
        <v>0.181514076884943</v>
      </c>
    </row>
    <row r="7" spans="1:8" ht="14.25" x14ac:dyDescent="0.2">
      <c r="A7" s="32">
        <v>6</v>
      </c>
      <c r="B7" s="33">
        <v>17</v>
      </c>
      <c r="C7" s="32">
        <v>15917</v>
      </c>
      <c r="D7" s="32">
        <v>300371.59271111101</v>
      </c>
      <c r="E7" s="32">
        <v>214963.19322136801</v>
      </c>
      <c r="F7" s="32">
        <v>85408.399489743606</v>
      </c>
      <c r="G7" s="32">
        <v>214963.19322136801</v>
      </c>
      <c r="H7" s="32">
        <v>0.28434246633930799</v>
      </c>
    </row>
    <row r="8" spans="1:8" ht="14.25" x14ac:dyDescent="0.2">
      <c r="A8" s="32">
        <v>7</v>
      </c>
      <c r="B8" s="33">
        <v>18</v>
      </c>
      <c r="C8" s="32">
        <v>104207</v>
      </c>
      <c r="D8" s="32">
        <v>189082.688461538</v>
      </c>
      <c r="E8" s="32">
        <v>154911.841571795</v>
      </c>
      <c r="F8" s="32">
        <v>34170.846889743603</v>
      </c>
      <c r="G8" s="32">
        <v>154911.841571795</v>
      </c>
      <c r="H8" s="32">
        <v>0.180719066180902</v>
      </c>
    </row>
    <row r="9" spans="1:8" ht="14.25" x14ac:dyDescent="0.2">
      <c r="A9" s="32">
        <v>8</v>
      </c>
      <c r="B9" s="33">
        <v>19</v>
      </c>
      <c r="C9" s="32">
        <v>11847</v>
      </c>
      <c r="D9" s="32">
        <v>114743.16173333301</v>
      </c>
      <c r="E9" s="32">
        <v>114505.803664103</v>
      </c>
      <c r="F9" s="32">
        <v>237.35806923076899</v>
      </c>
      <c r="G9" s="32">
        <v>114505.803664103</v>
      </c>
      <c r="H9" s="32">
        <v>2.0686031798774801E-3</v>
      </c>
    </row>
    <row r="10" spans="1:8" ht="14.25" x14ac:dyDescent="0.2">
      <c r="A10" s="32">
        <v>9</v>
      </c>
      <c r="B10" s="33">
        <v>21</v>
      </c>
      <c r="C10" s="32">
        <v>131662</v>
      </c>
      <c r="D10" s="32">
        <v>553527.02148632496</v>
      </c>
      <c r="E10" s="32">
        <v>511822.85648547002</v>
      </c>
      <c r="F10" s="32">
        <v>41704.1650008547</v>
      </c>
      <c r="G10" s="32">
        <v>511822.85648547002</v>
      </c>
      <c r="H10" s="36">
        <v>7.5342600057484305E-2</v>
      </c>
    </row>
    <row r="11" spans="1:8" ht="14.25" x14ac:dyDescent="0.2">
      <c r="A11" s="32">
        <v>10</v>
      </c>
      <c r="B11" s="33">
        <v>22</v>
      </c>
      <c r="C11" s="32">
        <v>28352</v>
      </c>
      <c r="D11" s="32">
        <v>563141.01558803394</v>
      </c>
      <c r="E11" s="32">
        <v>509848.024496581</v>
      </c>
      <c r="F11" s="32">
        <v>53292.991091452997</v>
      </c>
      <c r="G11" s="32">
        <v>509848.024496581</v>
      </c>
      <c r="H11" s="32">
        <v>9.4635250525668499E-2</v>
      </c>
    </row>
    <row r="12" spans="1:8" ht="14.25" x14ac:dyDescent="0.2">
      <c r="A12" s="32">
        <v>11</v>
      </c>
      <c r="B12" s="33">
        <v>23</v>
      </c>
      <c r="C12" s="32">
        <v>140305.02900000001</v>
      </c>
      <c r="D12" s="32">
        <v>1255793.45749658</v>
      </c>
      <c r="E12" s="32">
        <v>1057724.3101247901</v>
      </c>
      <c r="F12" s="32">
        <v>198069.147371795</v>
      </c>
      <c r="G12" s="32">
        <v>1057724.3101247901</v>
      </c>
      <c r="H12" s="32">
        <v>0.157724302662513</v>
      </c>
    </row>
    <row r="13" spans="1:8" ht="14.25" x14ac:dyDescent="0.2">
      <c r="A13" s="32">
        <v>12</v>
      </c>
      <c r="B13" s="33">
        <v>24</v>
      </c>
      <c r="C13" s="32">
        <v>24701.835999999999</v>
      </c>
      <c r="D13" s="32">
        <v>621943.58593760699</v>
      </c>
      <c r="E13" s="32">
        <v>589872.45948974404</v>
      </c>
      <c r="F13" s="32">
        <v>32071.1264478632</v>
      </c>
      <c r="G13" s="32">
        <v>589872.45948974404</v>
      </c>
      <c r="H13" s="32">
        <v>5.15659734628739E-2</v>
      </c>
    </row>
    <row r="14" spans="1:8" ht="14.25" x14ac:dyDescent="0.2">
      <c r="A14" s="32">
        <v>13</v>
      </c>
      <c r="B14" s="33">
        <v>25</v>
      </c>
      <c r="C14" s="32">
        <v>77761</v>
      </c>
      <c r="D14" s="32">
        <v>965342.32039999997</v>
      </c>
      <c r="E14" s="32">
        <v>904079.18920000002</v>
      </c>
      <c r="F14" s="32">
        <v>61263.131200000003</v>
      </c>
      <c r="G14" s="32">
        <v>904079.18920000002</v>
      </c>
      <c r="H14" s="32">
        <v>6.3462597573278406E-2</v>
      </c>
    </row>
    <row r="15" spans="1:8" ht="14.25" x14ac:dyDescent="0.2">
      <c r="A15" s="32">
        <v>14</v>
      </c>
      <c r="B15" s="33">
        <v>26</v>
      </c>
      <c r="C15" s="32">
        <v>52962</v>
      </c>
      <c r="D15" s="32">
        <v>304451.19054343802</v>
      </c>
      <c r="E15" s="32">
        <v>275742.14800757897</v>
      </c>
      <c r="F15" s="32">
        <v>28709.0425358596</v>
      </c>
      <c r="G15" s="32">
        <v>275742.14800757897</v>
      </c>
      <c r="H15" s="32">
        <v>9.4297685236883505E-2</v>
      </c>
    </row>
    <row r="16" spans="1:8" ht="14.25" x14ac:dyDescent="0.2">
      <c r="A16" s="32">
        <v>15</v>
      </c>
      <c r="B16" s="33">
        <v>27</v>
      </c>
      <c r="C16" s="32">
        <v>109413.746</v>
      </c>
      <c r="D16" s="32">
        <v>830756.34169999999</v>
      </c>
      <c r="E16" s="32">
        <v>765125.91610000003</v>
      </c>
      <c r="F16" s="32">
        <v>65630.425600000002</v>
      </c>
      <c r="G16" s="32">
        <v>765125.91610000003</v>
      </c>
      <c r="H16" s="32">
        <v>7.9000812037978096E-2</v>
      </c>
    </row>
    <row r="17" spans="1:8" ht="14.25" x14ac:dyDescent="0.2">
      <c r="A17" s="32">
        <v>16</v>
      </c>
      <c r="B17" s="33">
        <v>29</v>
      </c>
      <c r="C17" s="32">
        <v>154958</v>
      </c>
      <c r="D17" s="32">
        <v>2008114.4647282099</v>
      </c>
      <c r="E17" s="32">
        <v>1794602.9150923099</v>
      </c>
      <c r="F17" s="32">
        <v>213511.54963589701</v>
      </c>
      <c r="G17" s="32">
        <v>1794602.9150923099</v>
      </c>
      <c r="H17" s="32">
        <v>0.106324392053416</v>
      </c>
    </row>
    <row r="18" spans="1:8" ht="14.25" x14ac:dyDescent="0.2">
      <c r="A18" s="32">
        <v>17</v>
      </c>
      <c r="B18" s="33">
        <v>31</v>
      </c>
      <c r="C18" s="32">
        <v>25177.672999999999</v>
      </c>
      <c r="D18" s="32">
        <v>232612.50032640499</v>
      </c>
      <c r="E18" s="32">
        <v>195215.55786212601</v>
      </c>
      <c r="F18" s="32">
        <v>37396.942464279004</v>
      </c>
      <c r="G18" s="32">
        <v>195215.55786212601</v>
      </c>
      <c r="H18" s="32">
        <v>0.16076927255329401</v>
      </c>
    </row>
    <row r="19" spans="1:8" ht="14.25" x14ac:dyDescent="0.2">
      <c r="A19" s="32">
        <v>18</v>
      </c>
      <c r="B19" s="33">
        <v>32</v>
      </c>
      <c r="C19" s="32">
        <v>18292.983</v>
      </c>
      <c r="D19" s="32">
        <v>300792.29037787602</v>
      </c>
      <c r="E19" s="32">
        <v>282241.26910809998</v>
      </c>
      <c r="F19" s="32">
        <v>18551.021269775702</v>
      </c>
      <c r="G19" s="32">
        <v>282241.26910809998</v>
      </c>
      <c r="H19" s="32">
        <v>6.1673858882721297E-2</v>
      </c>
    </row>
    <row r="20" spans="1:8" ht="14.25" x14ac:dyDescent="0.2">
      <c r="A20" s="32">
        <v>19</v>
      </c>
      <c r="B20" s="33">
        <v>33</v>
      </c>
      <c r="C20" s="32">
        <v>29925.974999999999</v>
      </c>
      <c r="D20" s="32">
        <v>533699.49190940894</v>
      </c>
      <c r="E20" s="32">
        <v>424359.95997696801</v>
      </c>
      <c r="F20" s="32">
        <v>109339.53193244099</v>
      </c>
      <c r="G20" s="32">
        <v>424359.95997696801</v>
      </c>
      <c r="H20" s="32">
        <v>0.20487096875670399</v>
      </c>
    </row>
    <row r="21" spans="1:8" ht="14.25" x14ac:dyDescent="0.2">
      <c r="A21" s="32">
        <v>20</v>
      </c>
      <c r="B21" s="33">
        <v>34</v>
      </c>
      <c r="C21" s="32">
        <v>34565.830999999998</v>
      </c>
      <c r="D21" s="32">
        <v>203714.98252184401</v>
      </c>
      <c r="E21" s="32">
        <v>144838.18637756299</v>
      </c>
      <c r="F21" s="32">
        <v>58876.796144281201</v>
      </c>
      <c r="G21" s="32">
        <v>144838.18637756299</v>
      </c>
      <c r="H21" s="32">
        <v>0.28901554228083298</v>
      </c>
    </row>
    <row r="22" spans="1:8" ht="14.25" x14ac:dyDescent="0.2">
      <c r="A22" s="32">
        <v>21</v>
      </c>
      <c r="B22" s="33">
        <v>35</v>
      </c>
      <c r="C22" s="32">
        <v>39592.728000000003</v>
      </c>
      <c r="D22" s="32">
        <v>947211.79819734499</v>
      </c>
      <c r="E22" s="32">
        <v>920279.33923362801</v>
      </c>
      <c r="F22" s="32">
        <v>26932.458963716799</v>
      </c>
      <c r="G22" s="32">
        <v>920279.33923362801</v>
      </c>
      <c r="H22" s="32">
        <v>2.8433407412125199E-2</v>
      </c>
    </row>
    <row r="23" spans="1:8" ht="14.25" x14ac:dyDescent="0.2">
      <c r="A23" s="32">
        <v>22</v>
      </c>
      <c r="B23" s="33">
        <v>36</v>
      </c>
      <c r="C23" s="32">
        <v>139560.005</v>
      </c>
      <c r="D23" s="32">
        <v>557193.90477522102</v>
      </c>
      <c r="E23" s="32">
        <v>485974.95914150198</v>
      </c>
      <c r="F23" s="32">
        <v>71218.945633719501</v>
      </c>
      <c r="G23" s="32">
        <v>485974.95914150198</v>
      </c>
      <c r="H23" s="32">
        <v>0.12781716566416901</v>
      </c>
    </row>
    <row r="24" spans="1:8" ht="14.25" x14ac:dyDescent="0.2">
      <c r="A24" s="32">
        <v>23</v>
      </c>
      <c r="B24" s="33">
        <v>37</v>
      </c>
      <c r="C24" s="32">
        <v>88744.788</v>
      </c>
      <c r="D24" s="32">
        <v>707830.08499469003</v>
      </c>
      <c r="E24" s="32">
        <v>636307.9797885</v>
      </c>
      <c r="F24" s="32">
        <v>71522.105206190507</v>
      </c>
      <c r="G24" s="32">
        <v>636307.9797885</v>
      </c>
      <c r="H24" s="32">
        <v>0.101044172496182</v>
      </c>
    </row>
    <row r="25" spans="1:8" ht="14.25" x14ac:dyDescent="0.2">
      <c r="A25" s="32">
        <v>24</v>
      </c>
      <c r="B25" s="33">
        <v>38</v>
      </c>
      <c r="C25" s="32">
        <v>94099.798999999999</v>
      </c>
      <c r="D25" s="32">
        <v>504413.83840707998</v>
      </c>
      <c r="E25" s="32">
        <v>471346.43706371699</v>
      </c>
      <c r="F25" s="32">
        <v>33067.401343362799</v>
      </c>
      <c r="G25" s="32">
        <v>471346.43706371699</v>
      </c>
      <c r="H25" s="32">
        <v>6.5556094669782405E-2</v>
      </c>
    </row>
    <row r="26" spans="1:8" ht="14.25" x14ac:dyDescent="0.2">
      <c r="A26" s="32">
        <v>25</v>
      </c>
      <c r="B26" s="33">
        <v>39</v>
      </c>
      <c r="C26" s="32">
        <v>87328.145999999993</v>
      </c>
      <c r="D26" s="32">
        <v>102618.831216262</v>
      </c>
      <c r="E26" s="32">
        <v>73768.347555443499</v>
      </c>
      <c r="F26" s="32">
        <v>28850.4836608185</v>
      </c>
      <c r="G26" s="32">
        <v>73768.347555443499</v>
      </c>
      <c r="H26" s="32">
        <v>0.281142196991293</v>
      </c>
    </row>
    <row r="27" spans="1:8" ht="14.25" x14ac:dyDescent="0.2">
      <c r="A27" s="32">
        <v>26</v>
      </c>
      <c r="B27" s="33">
        <v>42</v>
      </c>
      <c r="C27" s="32">
        <v>9493.7909999999993</v>
      </c>
      <c r="D27" s="32">
        <v>184988.12549999999</v>
      </c>
      <c r="E27" s="32">
        <v>165808.033</v>
      </c>
      <c r="F27" s="32">
        <v>19180.092499999999</v>
      </c>
      <c r="G27" s="32">
        <v>165808.033</v>
      </c>
      <c r="H27" s="32">
        <v>0.103682830712288</v>
      </c>
    </row>
    <row r="28" spans="1:8" ht="14.25" x14ac:dyDescent="0.2">
      <c r="A28" s="32">
        <v>27</v>
      </c>
      <c r="B28" s="33">
        <v>75</v>
      </c>
      <c r="C28" s="32">
        <v>270</v>
      </c>
      <c r="D28" s="32">
        <v>184863.24786324799</v>
      </c>
      <c r="E28" s="32">
        <v>175920.79487179499</v>
      </c>
      <c r="F28" s="32">
        <v>8942.4529914529903</v>
      </c>
      <c r="G28" s="32">
        <v>175920.79487179499</v>
      </c>
      <c r="H28" s="32">
        <v>4.8373341347265203E-2</v>
      </c>
    </row>
    <row r="29" spans="1:8" ht="14.25" x14ac:dyDescent="0.2">
      <c r="A29" s="32">
        <v>28</v>
      </c>
      <c r="B29" s="33">
        <v>76</v>
      </c>
      <c r="C29" s="32">
        <v>2525</v>
      </c>
      <c r="D29" s="32">
        <v>328357.35635213699</v>
      </c>
      <c r="E29" s="32">
        <v>301722.23312307702</v>
      </c>
      <c r="F29" s="32">
        <v>26635.123229059802</v>
      </c>
      <c r="G29" s="32">
        <v>301722.23312307702</v>
      </c>
      <c r="H29" s="32">
        <v>8.1116267730258498E-2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58684.867559186103</v>
      </c>
      <c r="E30" s="32">
        <v>53859.097723318999</v>
      </c>
      <c r="F30" s="32">
        <v>4825.7698358671796</v>
      </c>
      <c r="G30" s="32">
        <v>53859.097723318999</v>
      </c>
      <c r="H30" s="32">
        <v>8.2231928546148497E-2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2014-11-28T01:20:32Z</dcterms:modified>
</cp:coreProperties>
</file>