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<sst xmlns="http://schemas.openxmlformats.org/spreadsheetml/2006/main" count="116" uniqueCount="73">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</sst>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20597798.9197</v>
      </c>
      <c r="F3" s="25">
        <f>RA!I7</f>
        <v>2440561.1691000001</v>
      </c>
      <c r="G3" s="16">
        <f>E3-F3</f>
        <v>18157237.750599999</v>
      </c>
      <c r="H3" s="27">
        <f>RA!J7</f>
        <v>11.848650327224099</v>
      </c>
      <c r="I3" s="20">
        <f>SUM(I4:I40)</f>
        <v>20597805.242982201</v>
      </c>
      <c r="J3" s="21">
        <f>SUM(J4:J40)</f>
        <v>18157237.711644258</v>
      </c>
      <c r="K3" s="22">
        <f>E3-I3</f>
        <v>-6.3232822008430958</v>
      </c>
      <c r="L3" s="22">
        <f>G3-J3</f>
        <v>3.8955740630626678E-2</v>
      </c>
    </row>
    <row r="4" spans="1:13" x14ac:dyDescent="0.15">
      <c r="A4" s="42">
        <f>RA!A8</f>
        <v>41972</v>
      </c>
      <c r="B4" s="12">
        <v>12</v>
      </c>
      <c r="C4" s="39" t="s">
        <v>6</v>
      </c>
      <c r="D4" s="39"/>
      <c r="E4" s="15">
        <f>VLOOKUP(C4,RA!B8:D39,3,0)</f>
        <v>711480.43720000004</v>
      </c>
      <c r="F4" s="25">
        <f>VLOOKUP(C4,RA!B8:I43,8,0)</f>
        <v>195268.51139999999</v>
      </c>
      <c r="G4" s="16">
        <f t="shared" ref="G4:G40" si="0">E4-F4</f>
        <v>516211.92580000008</v>
      </c>
      <c r="H4" s="27">
        <f>RA!J8</f>
        <v>27.445380250856999</v>
      </c>
      <c r="I4" s="20">
        <f>VLOOKUP(B4,RMS!B:D,3,FALSE)</f>
        <v>711481.23335726501</v>
      </c>
      <c r="J4" s="21">
        <f>VLOOKUP(B4,RMS!B:E,4,FALSE)</f>
        <v>516211.93550769199</v>
      </c>
      <c r="K4" s="22">
        <f t="shared" ref="K4:K40" si="1">E4-I4</f>
        <v>-0.79615726496558636</v>
      </c>
      <c r="L4" s="22">
        <f t="shared" ref="L4:L40" si="2">G4-J4</f>
        <v>-9.7076919046230614E-3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174931.26519999999</v>
      </c>
      <c r="F5" s="25">
        <f>VLOOKUP(C5,RA!B9:I44,8,0)</f>
        <v>39161.447</v>
      </c>
      <c r="G5" s="16">
        <f t="shared" si="0"/>
        <v>135769.81819999998</v>
      </c>
      <c r="H5" s="27">
        <f>RA!J9</f>
        <v>22.386762569416302</v>
      </c>
      <c r="I5" s="20">
        <f>VLOOKUP(B5,RMS!B:D,3,FALSE)</f>
        <v>174931.35773694099</v>
      </c>
      <c r="J5" s="21">
        <f>VLOOKUP(B5,RMS!B:E,4,FALSE)</f>
        <v>135769.79587063799</v>
      </c>
      <c r="K5" s="22">
        <f t="shared" si="1"/>
        <v>-9.2536940996069461E-2</v>
      </c>
      <c r="L5" s="22">
        <f t="shared" si="2"/>
        <v>2.2329361992888153E-2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194757.08790000001</v>
      </c>
      <c r="F6" s="25">
        <f>VLOOKUP(C6,RA!B10:I45,8,0)</f>
        <v>53652.922400000003</v>
      </c>
      <c r="G6" s="16">
        <f t="shared" si="0"/>
        <v>141104.1655</v>
      </c>
      <c r="H6" s="27">
        <f>RA!J10</f>
        <v>27.548636600865901</v>
      </c>
      <c r="I6" s="20">
        <f>VLOOKUP(B6,RMS!B:D,3,FALSE)</f>
        <v>194759.72019230801</v>
      </c>
      <c r="J6" s="21">
        <f>VLOOKUP(B6,RMS!B:E,4,FALSE)</f>
        <v>141104.165129915</v>
      </c>
      <c r="K6" s="22">
        <f t="shared" si="1"/>
        <v>-2.6322923080006149</v>
      </c>
      <c r="L6" s="22">
        <f t="shared" si="2"/>
        <v>3.7008500657975674E-4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95831.583100000003</v>
      </c>
      <c r="F7" s="25">
        <f>VLOOKUP(C7,RA!B11:I46,8,0)</f>
        <v>20024.2392</v>
      </c>
      <c r="G7" s="16">
        <f t="shared" si="0"/>
        <v>75807.343900000007</v>
      </c>
      <c r="H7" s="27">
        <f>RA!J11</f>
        <v>20.895239911778098</v>
      </c>
      <c r="I7" s="20">
        <f>VLOOKUP(B7,RMS!B:D,3,FALSE)</f>
        <v>95831.632857264995</v>
      </c>
      <c r="J7" s="21">
        <f>VLOOKUP(B7,RMS!B:E,4,FALSE)</f>
        <v>75807.344381196599</v>
      </c>
      <c r="K7" s="22">
        <f t="shared" si="1"/>
        <v>-4.9757264991058037E-2</v>
      </c>
      <c r="L7" s="22">
        <f t="shared" si="2"/>
        <v>-4.8119659186340868E-4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284359.36949999997</v>
      </c>
      <c r="F8" s="25">
        <f>VLOOKUP(C8,RA!B12:I47,8,0)</f>
        <v>49349.625399999997</v>
      </c>
      <c r="G8" s="16">
        <f t="shared" si="0"/>
        <v>235009.74409999998</v>
      </c>
      <c r="H8" s="27">
        <f>RA!J12</f>
        <v>17.354668315228501</v>
      </c>
      <c r="I8" s="20">
        <f>VLOOKUP(B8,RMS!B:D,3,FALSE)</f>
        <v>284359.38506324799</v>
      </c>
      <c r="J8" s="21">
        <f>VLOOKUP(B8,RMS!B:E,4,FALSE)</f>
        <v>235009.75365812</v>
      </c>
      <c r="K8" s="22">
        <f t="shared" si="1"/>
        <v>-1.5563248016405851E-2</v>
      </c>
      <c r="L8" s="22">
        <f t="shared" si="2"/>
        <v>-9.5581200148444623E-3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465931.10129999998</v>
      </c>
      <c r="F9" s="25">
        <f>VLOOKUP(C9,RA!B13:I48,8,0)</f>
        <v>122883.3461</v>
      </c>
      <c r="G9" s="16">
        <f t="shared" si="0"/>
        <v>343047.75520000001</v>
      </c>
      <c r="H9" s="27">
        <f>RA!J13</f>
        <v>26.373716147546599</v>
      </c>
      <c r="I9" s="20">
        <f>VLOOKUP(B9,RMS!B:D,3,FALSE)</f>
        <v>465931.37874358997</v>
      </c>
      <c r="J9" s="21">
        <f>VLOOKUP(B9,RMS!B:E,4,FALSE)</f>
        <v>343047.75455299101</v>
      </c>
      <c r="K9" s="22">
        <f t="shared" si="1"/>
        <v>-0.27744358999188989</v>
      </c>
      <c r="L9" s="22">
        <f t="shared" si="2"/>
        <v>6.4700900111347437E-4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319349.46409999998</v>
      </c>
      <c r="F10" s="25">
        <f>VLOOKUP(C10,RA!B14:I49,8,0)</f>
        <v>55654.096700000002</v>
      </c>
      <c r="G10" s="16">
        <f t="shared" si="0"/>
        <v>263695.36739999999</v>
      </c>
      <c r="H10" s="27">
        <f>RA!J14</f>
        <v>17.427333675616499</v>
      </c>
      <c r="I10" s="20">
        <f>VLOOKUP(B10,RMS!B:D,3,FALSE)</f>
        <v>319349.45568034198</v>
      </c>
      <c r="J10" s="21">
        <f>VLOOKUP(B10,RMS!B:E,4,FALSE)</f>
        <v>263695.3651</v>
      </c>
      <c r="K10" s="22">
        <f t="shared" si="1"/>
        <v>8.4196579991839826E-3</v>
      </c>
      <c r="L10" s="22">
        <f t="shared" si="2"/>
        <v>2.2999999928288162E-3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163882.95389999999</v>
      </c>
      <c r="F11" s="25">
        <f>VLOOKUP(C11,RA!B15:I50,8,0)</f>
        <v>6983.5533999999998</v>
      </c>
      <c r="G11" s="16">
        <f t="shared" si="0"/>
        <v>156899.40049999999</v>
      </c>
      <c r="H11" s="27">
        <f>RA!J15</f>
        <v>4.26130554387084</v>
      </c>
      <c r="I11" s="20">
        <f>VLOOKUP(B11,RMS!B:D,3,FALSE)</f>
        <v>163883.07902222199</v>
      </c>
      <c r="J11" s="21">
        <f>VLOOKUP(B11,RMS!B:E,4,FALSE)</f>
        <v>156899.40154102599</v>
      </c>
      <c r="K11" s="22">
        <f t="shared" si="1"/>
        <v>-0.12512222200166434</v>
      </c>
      <c r="L11" s="22">
        <f t="shared" si="2"/>
        <v>-1.0410260001663119E-3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971218.15020000003</v>
      </c>
      <c r="F12" s="25">
        <f>VLOOKUP(C12,RA!B16:I51,8,0)</f>
        <v>73509.659899999999</v>
      </c>
      <c r="G12" s="16">
        <f t="shared" si="0"/>
        <v>897708.49030000006</v>
      </c>
      <c r="H12" s="27">
        <f>RA!J16</f>
        <v>7.5688103527371702</v>
      </c>
      <c r="I12" s="20">
        <f>VLOOKUP(B12,RMS!B:D,3,FALSE)</f>
        <v>971217.66573247896</v>
      </c>
      <c r="J12" s="21">
        <f>VLOOKUP(B12,RMS!B:E,4,FALSE)</f>
        <v>897708.48924700904</v>
      </c>
      <c r="K12" s="22">
        <f t="shared" si="1"/>
        <v>0.48446752107702196</v>
      </c>
      <c r="L12" s="22">
        <f t="shared" si="2"/>
        <v>1.0529910214245319E-3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730765.82010000001</v>
      </c>
      <c r="F13" s="25">
        <f>VLOOKUP(C13,RA!B17:I52,8,0)</f>
        <v>73269.291500000007</v>
      </c>
      <c r="G13" s="16">
        <f t="shared" si="0"/>
        <v>657496.52859999996</v>
      </c>
      <c r="H13" s="27">
        <f>RA!J17</f>
        <v>10.0263708953949</v>
      </c>
      <c r="I13" s="20">
        <f>VLOOKUP(B13,RMS!B:D,3,FALSE)</f>
        <v>730765.91489999997</v>
      </c>
      <c r="J13" s="21">
        <f>VLOOKUP(B13,RMS!B:E,4,FALSE)</f>
        <v>657496.52896923095</v>
      </c>
      <c r="K13" s="22">
        <f t="shared" si="1"/>
        <v>-9.4799999962560833E-2</v>
      </c>
      <c r="L13" s="22">
        <f t="shared" si="2"/>
        <v>-3.6923098377883434E-4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2404398.6058</v>
      </c>
      <c r="F14" s="25">
        <f>VLOOKUP(C14,RA!B18:I53,8,0)</f>
        <v>349915.76040000003</v>
      </c>
      <c r="G14" s="16">
        <f t="shared" si="0"/>
        <v>2054482.8454</v>
      </c>
      <c r="H14" s="27">
        <f>RA!J18</f>
        <v>14.553151027284599</v>
      </c>
      <c r="I14" s="20">
        <f>VLOOKUP(B14,RMS!B:D,3,FALSE)</f>
        <v>2404398.6721051298</v>
      </c>
      <c r="J14" s="21">
        <f>VLOOKUP(B14,RMS!B:E,4,FALSE)</f>
        <v>2054482.8307598301</v>
      </c>
      <c r="K14" s="22">
        <f t="shared" si="1"/>
        <v>-6.6305129788815975E-2</v>
      </c>
      <c r="L14" s="22">
        <f t="shared" si="2"/>
        <v>1.4640169916674495E-2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798610.57669999998</v>
      </c>
      <c r="F15" s="25">
        <f>VLOOKUP(C15,RA!B19:I54,8,0)</f>
        <v>70097.749500000005</v>
      </c>
      <c r="G15" s="16">
        <f t="shared" si="0"/>
        <v>728512.82719999994</v>
      </c>
      <c r="H15" s="27">
        <f>RA!J19</f>
        <v>8.7774632023603107</v>
      </c>
      <c r="I15" s="20">
        <f>VLOOKUP(B15,RMS!B:D,3,FALSE)</f>
        <v>798610.58465897397</v>
      </c>
      <c r="J15" s="21">
        <f>VLOOKUP(B15,RMS!B:E,4,FALSE)</f>
        <v>728512.82917521405</v>
      </c>
      <c r="K15" s="22">
        <f t="shared" si="1"/>
        <v>-7.958973990753293E-3</v>
      </c>
      <c r="L15" s="22">
        <f t="shared" si="2"/>
        <v>-1.9752141088247299E-3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1219722.2678</v>
      </c>
      <c r="F16" s="25">
        <f>VLOOKUP(C16,RA!B20:I55,8,0)</f>
        <v>90367.817500000005</v>
      </c>
      <c r="G16" s="16">
        <f t="shared" si="0"/>
        <v>1129354.4503000001</v>
      </c>
      <c r="H16" s="27">
        <f>RA!J20</f>
        <v>7.4088847835003797</v>
      </c>
      <c r="I16" s="20">
        <f>VLOOKUP(B16,RMS!B:D,3,FALSE)</f>
        <v>1219722.6479</v>
      </c>
      <c r="J16" s="21">
        <f>VLOOKUP(B16,RMS!B:E,4,FALSE)</f>
        <v>1129354.4502999999</v>
      </c>
      <c r="K16" s="22">
        <f t="shared" si="1"/>
        <v>-0.3800999999511987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446166.97629999998</v>
      </c>
      <c r="F17" s="25">
        <f>VLOOKUP(C17,RA!B21:I56,8,0)</f>
        <v>43182.278299999998</v>
      </c>
      <c r="G17" s="16">
        <f t="shared" si="0"/>
        <v>402984.69799999997</v>
      </c>
      <c r="H17" s="27">
        <f>RA!J21</f>
        <v>9.6785016807170603</v>
      </c>
      <c r="I17" s="20">
        <f>VLOOKUP(B17,RMS!B:D,3,FALSE)</f>
        <v>446167.077281454</v>
      </c>
      <c r="J17" s="21">
        <f>VLOOKUP(B17,RMS!B:E,4,FALSE)</f>
        <v>402984.69798608997</v>
      </c>
      <c r="K17" s="22">
        <f t="shared" si="1"/>
        <v>-0.10098145401570946</v>
      </c>
      <c r="L17" s="22">
        <f t="shared" si="2"/>
        <v>1.3910001143813133E-5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1410874.0260000001</v>
      </c>
      <c r="F18" s="25">
        <f>VLOOKUP(C18,RA!B22:I57,8,0)</f>
        <v>111897.86719999999</v>
      </c>
      <c r="G18" s="16">
        <f t="shared" si="0"/>
        <v>1298976.1588000001</v>
      </c>
      <c r="H18" s="27">
        <f>RA!J22</f>
        <v>7.9311026454462503</v>
      </c>
      <c r="I18" s="20">
        <f>VLOOKUP(B18,RMS!B:D,3,FALSE)</f>
        <v>1410874.5565666701</v>
      </c>
      <c r="J18" s="21">
        <f>VLOOKUP(B18,RMS!B:E,4,FALSE)</f>
        <v>1298976.1584000001</v>
      </c>
      <c r="K18" s="22">
        <f t="shared" si="1"/>
        <v>-0.53056667000055313</v>
      </c>
      <c r="L18" s="22">
        <f t="shared" si="2"/>
        <v>4.0000001899898052E-4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3029963.2489</v>
      </c>
      <c r="F19" s="25">
        <f>VLOOKUP(C19,RA!B23:I58,8,0)</f>
        <v>348423.48719999997</v>
      </c>
      <c r="G19" s="16">
        <f t="shared" si="0"/>
        <v>2681539.7617000001</v>
      </c>
      <c r="H19" s="27">
        <f>RA!J23</f>
        <v>11.499264465550599</v>
      </c>
      <c r="I19" s="20">
        <f>VLOOKUP(B19,RMS!B:D,3,FALSE)</f>
        <v>3029965.2773897401</v>
      </c>
      <c r="J19" s="21">
        <f>VLOOKUP(B19,RMS!B:E,4,FALSE)</f>
        <v>2681539.7968076901</v>
      </c>
      <c r="K19" s="22">
        <f t="shared" si="1"/>
        <v>-2.0284897400997579</v>
      </c>
      <c r="L19" s="22">
        <f t="shared" si="2"/>
        <v>-3.5107689909636974E-2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363936.72619999998</v>
      </c>
      <c r="F20" s="25">
        <f>VLOOKUP(C20,RA!B24:I59,8,0)</f>
        <v>58651.153299999998</v>
      </c>
      <c r="G20" s="16">
        <f t="shared" si="0"/>
        <v>305285.57289999997</v>
      </c>
      <c r="H20" s="27">
        <f>RA!J24</f>
        <v>16.115755590923399</v>
      </c>
      <c r="I20" s="20">
        <f>VLOOKUP(B20,RMS!B:D,3,FALSE)</f>
        <v>363936.77424182702</v>
      </c>
      <c r="J20" s="21">
        <f>VLOOKUP(B20,RMS!B:E,4,FALSE)</f>
        <v>305285.56361889601</v>
      </c>
      <c r="K20" s="22">
        <f t="shared" si="1"/>
        <v>-4.8041827045381069E-2</v>
      </c>
      <c r="L20" s="22">
        <f t="shared" si="2"/>
        <v>9.28110396489501E-3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455661.43300000002</v>
      </c>
      <c r="F21" s="25">
        <f>VLOOKUP(C21,RA!B25:I60,8,0)</f>
        <v>33902.090799999998</v>
      </c>
      <c r="G21" s="16">
        <f t="shared" si="0"/>
        <v>421759.34220000001</v>
      </c>
      <c r="H21" s="27">
        <f>RA!J25</f>
        <v>7.4401931664029997</v>
      </c>
      <c r="I21" s="20">
        <f>VLOOKUP(B21,RMS!B:D,3,FALSE)</f>
        <v>455661.431835761</v>
      </c>
      <c r="J21" s="21">
        <f>VLOOKUP(B21,RMS!B:E,4,FALSE)</f>
        <v>421759.34930534603</v>
      </c>
      <c r="K21" s="22">
        <f t="shared" si="1"/>
        <v>1.1642390163615346E-3</v>
      </c>
      <c r="L21" s="22">
        <f t="shared" si="2"/>
        <v>-7.1053460123948753E-3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693408.02989999996</v>
      </c>
      <c r="F22" s="25">
        <f>VLOOKUP(C22,RA!B26:I61,8,0)</f>
        <v>147996.54070000001</v>
      </c>
      <c r="G22" s="16">
        <f t="shared" si="0"/>
        <v>545411.48919999995</v>
      </c>
      <c r="H22" s="27">
        <f>RA!J26</f>
        <v>21.343355473016899</v>
      </c>
      <c r="I22" s="20">
        <f>VLOOKUP(B22,RMS!B:D,3,FALSE)</f>
        <v>693407.88284492097</v>
      </c>
      <c r="J22" s="21">
        <f>VLOOKUP(B22,RMS!B:E,4,FALSE)</f>
        <v>545411.47727522999</v>
      </c>
      <c r="K22" s="22">
        <f t="shared" si="1"/>
        <v>0.1470550789963454</v>
      </c>
      <c r="L22" s="22">
        <f t="shared" si="2"/>
        <v>1.1924769962206483E-2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341059.2059</v>
      </c>
      <c r="F23" s="25">
        <f>VLOOKUP(C23,RA!B27:I62,8,0)</f>
        <v>92421.4565</v>
      </c>
      <c r="G23" s="16">
        <f t="shared" si="0"/>
        <v>248637.7494</v>
      </c>
      <c r="H23" s="27">
        <f>RA!J27</f>
        <v>27.0983614871543</v>
      </c>
      <c r="I23" s="20">
        <f>VLOOKUP(B23,RMS!B:D,3,FALSE)</f>
        <v>341059.09162010398</v>
      </c>
      <c r="J23" s="21">
        <f>VLOOKUP(B23,RMS!B:E,4,FALSE)</f>
        <v>248637.74868944701</v>
      </c>
      <c r="K23" s="22">
        <f t="shared" si="1"/>
        <v>0.11427989602088928</v>
      </c>
      <c r="L23" s="22">
        <f t="shared" si="2"/>
        <v>7.1055299486033618E-4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1329734.8711000001</v>
      </c>
      <c r="F24" s="25">
        <f>VLOOKUP(C24,RA!B28:I63,8,0)</f>
        <v>51058.6489</v>
      </c>
      <c r="G24" s="16">
        <f t="shared" si="0"/>
        <v>1278676.2222000002</v>
      </c>
      <c r="H24" s="27">
        <f>RA!J28</f>
        <v>3.83976159531431</v>
      </c>
      <c r="I24" s="20">
        <f>VLOOKUP(B24,RMS!B:D,3,FALSE)</f>
        <v>1329734.8664946901</v>
      </c>
      <c r="J24" s="21">
        <f>VLOOKUP(B24,RMS!B:E,4,FALSE)</f>
        <v>1278676.2229778799</v>
      </c>
      <c r="K24" s="22">
        <f t="shared" si="1"/>
        <v>4.6053100377321243E-3</v>
      </c>
      <c r="L24" s="22">
        <f t="shared" si="2"/>
        <v>-7.7787972986698151E-4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716139.74129999999</v>
      </c>
      <c r="F25" s="25">
        <f>VLOOKUP(C25,RA!B29:I64,8,0)</f>
        <v>84683.388399999996</v>
      </c>
      <c r="G25" s="16">
        <f t="shared" si="0"/>
        <v>631456.35290000006</v>
      </c>
      <c r="H25" s="27">
        <f>RA!J29</f>
        <v>11.824981008074699</v>
      </c>
      <c r="I25" s="20">
        <f>VLOOKUP(B25,RMS!B:D,3,FALSE)</f>
        <v>716139.74045840697</v>
      </c>
      <c r="J25" s="21">
        <f>VLOOKUP(B25,RMS!B:E,4,FALSE)</f>
        <v>631456.34651271999</v>
      </c>
      <c r="K25" s="22">
        <f t="shared" si="1"/>
        <v>8.4159302059561014E-4</v>
      </c>
      <c r="L25" s="22">
        <f t="shared" si="2"/>
        <v>6.3872800674289465E-3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970496.97600000002</v>
      </c>
      <c r="F26" s="25">
        <f>VLOOKUP(C26,RA!B30:I65,8,0)</f>
        <v>84052.114799999996</v>
      </c>
      <c r="G26" s="16">
        <f t="shared" si="0"/>
        <v>886444.86120000004</v>
      </c>
      <c r="H26" s="27">
        <f>RA!J30</f>
        <v>8.6607291808810292</v>
      </c>
      <c r="I26" s="20">
        <f>VLOOKUP(B26,RMS!B:D,3,FALSE)</f>
        <v>970496.90757168096</v>
      </c>
      <c r="J26" s="21">
        <f>VLOOKUP(B26,RMS!B:E,4,FALSE)</f>
        <v>886444.84375122096</v>
      </c>
      <c r="K26" s="22">
        <f t="shared" si="1"/>
        <v>6.8428319063968956E-2</v>
      </c>
      <c r="L26" s="22">
        <f t="shared" si="2"/>
        <v>1.7448779079131782E-2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696163.17960000003</v>
      </c>
      <c r="F27" s="25">
        <f>VLOOKUP(C27,RA!B31:I66,8,0)</f>
        <v>43604.406999999999</v>
      </c>
      <c r="G27" s="16">
        <f t="shared" si="0"/>
        <v>652558.77260000003</v>
      </c>
      <c r="H27" s="27">
        <f>RA!J31</f>
        <v>6.2635324989543602</v>
      </c>
      <c r="I27" s="20">
        <f>VLOOKUP(B27,RMS!B:D,3,FALSE)</f>
        <v>696163.20005575195</v>
      </c>
      <c r="J27" s="21">
        <f>VLOOKUP(B27,RMS!B:E,4,FALSE)</f>
        <v>652558.75373185799</v>
      </c>
      <c r="K27" s="22">
        <f t="shared" si="1"/>
        <v>-2.045575191732496E-2</v>
      </c>
      <c r="L27" s="22">
        <f t="shared" si="2"/>
        <v>1.8868142040446401E-2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148571.05230000001</v>
      </c>
      <c r="F28" s="25">
        <f>VLOOKUP(C28,RA!B32:I67,8,0)</f>
        <v>39759.135000000002</v>
      </c>
      <c r="G28" s="16">
        <f t="shared" si="0"/>
        <v>108811.9173</v>
      </c>
      <c r="H28" s="27">
        <f>RA!J32</f>
        <v>26.761024024866501</v>
      </c>
      <c r="I28" s="20">
        <f>VLOOKUP(B28,RMS!B:D,3,FALSE)</f>
        <v>148570.94222369001</v>
      </c>
      <c r="J28" s="21">
        <f>VLOOKUP(B28,RMS!B:E,4,FALSE)</f>
        <v>108811.908939243</v>
      </c>
      <c r="K28" s="22">
        <f t="shared" si="1"/>
        <v>0.11007630999665707</v>
      </c>
      <c r="L28" s="22">
        <f t="shared" si="2"/>
        <v>8.3607569977175444E-3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1.6814</v>
      </c>
      <c r="F29" s="25">
        <f>VLOOKUP(C29,RA!B33:I68,8,0)</f>
        <v>-3.6796000000000002</v>
      </c>
      <c r="G29" s="16">
        <f t="shared" si="0"/>
        <v>5.3610000000000007</v>
      </c>
      <c r="H29" s="27">
        <f>RA!J33</f>
        <v>-218.84144165576299</v>
      </c>
      <c r="I29" s="20">
        <f>VLOOKUP(B29,RMS!B:D,3,FALSE)</f>
        <v>1.6814</v>
      </c>
      <c r="J29" s="21">
        <f>VLOOKUP(B29,RMS!B:E,4,FALSE)</f>
        <v>5.3609999999999998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285802.31550000003</v>
      </c>
      <c r="F31" s="25">
        <f>VLOOKUP(C31,RA!B35:I70,8,0)</f>
        <v>22405.429700000001</v>
      </c>
      <c r="G31" s="16">
        <f t="shared" si="0"/>
        <v>263396.88580000005</v>
      </c>
      <c r="H31" s="27">
        <f>RA!J35</f>
        <v>7.8394850163486502</v>
      </c>
      <c r="I31" s="20">
        <f>VLOOKUP(B31,RMS!B:D,3,FALSE)</f>
        <v>285802.315</v>
      </c>
      <c r="J31" s="21">
        <f>VLOOKUP(B31,RMS!B:E,4,FALSE)</f>
        <v>263396.89370000002</v>
      </c>
      <c r="K31" s="22">
        <f t="shared" si="1"/>
        <v>5.0000002374872565E-4</v>
      </c>
      <c r="L31" s="22">
        <f t="shared" si="2"/>
        <v>-7.8999999677762389E-3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293303.41869999998</v>
      </c>
      <c r="F35" s="25">
        <f>VLOOKUP(C35,RA!B8:I74,8,0)</f>
        <v>18035.798599999998</v>
      </c>
      <c r="G35" s="16">
        <f t="shared" si="0"/>
        <v>275267.6201</v>
      </c>
      <c r="H35" s="27">
        <f>RA!J39</f>
        <v>6.1491948099137499</v>
      </c>
      <c r="I35" s="20">
        <f>VLOOKUP(B35,RMS!B:D,3,FALSE)</f>
        <v>293303.41880341899</v>
      </c>
      <c r="J35" s="21">
        <f>VLOOKUP(B35,RMS!B:E,4,FALSE)</f>
        <v>275267.61965811998</v>
      </c>
      <c r="K35" s="22">
        <f t="shared" si="1"/>
        <v>-1.0341900633648038E-4</v>
      </c>
      <c r="L35" s="22">
        <f t="shared" si="2"/>
        <v>4.4188002357259393E-4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845287.63430000003</v>
      </c>
      <c r="F36" s="25">
        <f>VLOOKUP(C36,RA!B8:I75,8,0)</f>
        <v>57648.166400000002</v>
      </c>
      <c r="G36" s="16">
        <f t="shared" si="0"/>
        <v>787639.46790000005</v>
      </c>
      <c r="H36" s="27">
        <f>RA!J40</f>
        <v>6.81994673301232</v>
      </c>
      <c r="I36" s="20">
        <f>VLOOKUP(B36,RMS!B:D,3,FALSE)</f>
        <v>845287.63072393194</v>
      </c>
      <c r="J36" s="21">
        <f>VLOOKUP(B36,RMS!B:E,4,FALSE)</f>
        <v>787639.46965555602</v>
      </c>
      <c r="K36" s="22">
        <f t="shared" si="1"/>
        <v>3.5760680912062526E-3</v>
      </c>
      <c r="L36" s="22">
        <f t="shared" si="2"/>
        <v>-1.7555559752508998E-3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35989.720500000003</v>
      </c>
      <c r="F40" s="25">
        <f>VLOOKUP(C40,RA!B8:I78,8,0)</f>
        <v>2704.8654999999999</v>
      </c>
      <c r="G40" s="16">
        <f t="shared" si="0"/>
        <v>33284.855000000003</v>
      </c>
      <c r="H40" s="27">
        <f>RA!J43</f>
        <v>0</v>
      </c>
      <c r="I40" s="20">
        <f>VLOOKUP(B40,RMS!B:D,3,FALSE)</f>
        <v>35989.720520384202</v>
      </c>
      <c r="J40" s="21">
        <f>VLOOKUP(B40,RMS!B:E,4,FALSE)</f>
        <v>33284.855442099702</v>
      </c>
      <c r="K40" s="22">
        <f t="shared" si="1"/>
        <v>-2.0384199160616845E-5</v>
      </c>
      <c r="L40" s="22">
        <f t="shared" si="2"/>
        <v>-4.4209969928488135E-4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47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48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20597798.9197</v>
      </c>
      <c r="E7" s="66">
        <v>25227928</v>
      </c>
      <c r="F7" s="67">
        <v>81.646811897116606</v>
      </c>
      <c r="G7" s="66">
        <v>19895396.4936</v>
      </c>
      <c r="H7" s="67">
        <v>3.5304771449312198</v>
      </c>
      <c r="I7" s="66">
        <v>2440561.1691000001</v>
      </c>
      <c r="J7" s="67">
        <v>11.848650327224099</v>
      </c>
      <c r="K7" s="66">
        <v>1308405.6897</v>
      </c>
      <c r="L7" s="67">
        <v>6.5764243005706904</v>
      </c>
      <c r="M7" s="67">
        <v>0.86529391328127603</v>
      </c>
      <c r="N7" s="66">
        <v>574395965.64289999</v>
      </c>
      <c r="O7" s="66">
        <v>6472556386.8709002</v>
      </c>
      <c r="P7" s="66">
        <v>1139935</v>
      </c>
      <c r="Q7" s="66">
        <v>896518</v>
      </c>
      <c r="R7" s="67">
        <v>27.1513790018717</v>
      </c>
      <c r="S7" s="66">
        <v>18.069274932079502</v>
      </c>
      <c r="T7" s="66">
        <v>19.106453863056799</v>
      </c>
      <c r="U7" s="68">
        <v>-5.7400141116676302</v>
      </c>
      <c r="V7" s="56"/>
      <c r="W7" s="56"/>
    </row>
    <row r="8" spans="1:23" ht="14.25" thickBot="1" x14ac:dyDescent="0.2">
      <c r="A8" s="53">
        <v>41972</v>
      </c>
      <c r="B8" s="43" t="s">
        <v>6</v>
      </c>
      <c r="C8" s="44"/>
      <c r="D8" s="69">
        <v>711480.43720000004</v>
      </c>
      <c r="E8" s="69">
        <v>976599</v>
      </c>
      <c r="F8" s="70">
        <v>72.852873820268101</v>
      </c>
      <c r="G8" s="69">
        <v>740347.24109999998</v>
      </c>
      <c r="H8" s="70">
        <v>-3.8990898185978198</v>
      </c>
      <c r="I8" s="69">
        <v>195268.51139999999</v>
      </c>
      <c r="J8" s="70">
        <v>27.445380250856999</v>
      </c>
      <c r="K8" s="69">
        <v>88499.338300000003</v>
      </c>
      <c r="L8" s="70">
        <v>11.953760801284099</v>
      </c>
      <c r="M8" s="70">
        <v>1.2064403548201399</v>
      </c>
      <c r="N8" s="69">
        <v>21579189.0528</v>
      </c>
      <c r="O8" s="69">
        <v>245995589.36039999</v>
      </c>
      <c r="P8" s="69">
        <v>28172</v>
      </c>
      <c r="Q8" s="69">
        <v>21435</v>
      </c>
      <c r="R8" s="70">
        <v>31.429904362024701</v>
      </c>
      <c r="S8" s="69">
        <v>25.254878503478601</v>
      </c>
      <c r="T8" s="69">
        <v>25.98967248892</v>
      </c>
      <c r="U8" s="71">
        <v>-2.9095130484993001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174931.26519999999</v>
      </c>
      <c r="E9" s="69">
        <v>148217</v>
      </c>
      <c r="F9" s="70">
        <v>118.023752471039</v>
      </c>
      <c r="G9" s="69">
        <v>123490.518</v>
      </c>
      <c r="H9" s="70">
        <v>41.655625090179001</v>
      </c>
      <c r="I9" s="69">
        <v>39161.447</v>
      </c>
      <c r="J9" s="70">
        <v>22.386762569416302</v>
      </c>
      <c r="K9" s="69">
        <v>19546.5092</v>
      </c>
      <c r="L9" s="70">
        <v>15.8283482137471</v>
      </c>
      <c r="M9" s="70">
        <v>1.00350080923912</v>
      </c>
      <c r="N9" s="69">
        <v>2878915.4315999998</v>
      </c>
      <c r="O9" s="69">
        <v>41890193.198399998</v>
      </c>
      <c r="P9" s="69">
        <v>9891</v>
      </c>
      <c r="Q9" s="69">
        <v>5495</v>
      </c>
      <c r="R9" s="70">
        <v>80</v>
      </c>
      <c r="S9" s="69">
        <v>17.6859028611869</v>
      </c>
      <c r="T9" s="69">
        <v>16.9527218016379</v>
      </c>
      <c r="U9" s="71">
        <v>4.1455676043438201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194757.08790000001</v>
      </c>
      <c r="E10" s="69">
        <v>203005</v>
      </c>
      <c r="F10" s="70">
        <v>95.9370891849955</v>
      </c>
      <c r="G10" s="69">
        <v>139329.2242</v>
      </c>
      <c r="H10" s="70">
        <v>39.781936645564102</v>
      </c>
      <c r="I10" s="69">
        <v>53652.922400000003</v>
      </c>
      <c r="J10" s="70">
        <v>27.548636600865901</v>
      </c>
      <c r="K10" s="69">
        <v>34476.714699999997</v>
      </c>
      <c r="L10" s="70">
        <v>24.7447833704366</v>
      </c>
      <c r="M10" s="70">
        <v>0.55620751184856998</v>
      </c>
      <c r="N10" s="69">
        <v>3589649.2173000001</v>
      </c>
      <c r="O10" s="69">
        <v>58632787.403899997</v>
      </c>
      <c r="P10" s="69">
        <v>106780</v>
      </c>
      <c r="Q10" s="69">
        <v>81589</v>
      </c>
      <c r="R10" s="70">
        <v>30.8754856659599</v>
      </c>
      <c r="S10" s="69">
        <v>1.8239097949054099</v>
      </c>
      <c r="T10" s="69">
        <v>1.3644351799875001</v>
      </c>
      <c r="U10" s="71">
        <v>25.191740085026701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95831.583100000003</v>
      </c>
      <c r="E11" s="69">
        <v>109408</v>
      </c>
      <c r="F11" s="70">
        <v>87.591019943697006</v>
      </c>
      <c r="G11" s="69">
        <v>85554.593800000002</v>
      </c>
      <c r="H11" s="70">
        <v>12.012200448317699</v>
      </c>
      <c r="I11" s="69">
        <v>20024.2392</v>
      </c>
      <c r="J11" s="70">
        <v>20.895239911778098</v>
      </c>
      <c r="K11" s="69">
        <v>12725.118700000001</v>
      </c>
      <c r="L11" s="70">
        <v>14.873682563144801</v>
      </c>
      <c r="M11" s="70">
        <v>0.57359940383110097</v>
      </c>
      <c r="N11" s="69">
        <v>2253235.5225</v>
      </c>
      <c r="O11" s="69">
        <v>24364175.268399999</v>
      </c>
      <c r="P11" s="69">
        <v>4328</v>
      </c>
      <c r="Q11" s="69">
        <v>3057</v>
      </c>
      <c r="R11" s="70">
        <v>41.576709192018299</v>
      </c>
      <c r="S11" s="69">
        <v>22.142232694084999</v>
      </c>
      <c r="T11" s="69">
        <v>21.848671671573399</v>
      </c>
      <c r="U11" s="71">
        <v>1.3257968451844799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284359.36949999997</v>
      </c>
      <c r="E12" s="69">
        <v>413210</v>
      </c>
      <c r="F12" s="70">
        <v>68.817155804554602</v>
      </c>
      <c r="G12" s="69">
        <v>540165.32550000004</v>
      </c>
      <c r="H12" s="70">
        <v>-47.356974600917802</v>
      </c>
      <c r="I12" s="69">
        <v>49349.625399999997</v>
      </c>
      <c r="J12" s="70">
        <v>17.354668315228501</v>
      </c>
      <c r="K12" s="69">
        <v>-74506.026400000002</v>
      </c>
      <c r="L12" s="70">
        <v>-13.793189396419301</v>
      </c>
      <c r="M12" s="70">
        <v>-1.6623575002518201</v>
      </c>
      <c r="N12" s="69">
        <v>12854961.5167</v>
      </c>
      <c r="O12" s="69">
        <v>86480564.930500001</v>
      </c>
      <c r="P12" s="69">
        <v>2730</v>
      </c>
      <c r="Q12" s="69">
        <v>2208</v>
      </c>
      <c r="R12" s="70">
        <v>23.6413043478261</v>
      </c>
      <c r="S12" s="69">
        <v>104.160941208791</v>
      </c>
      <c r="T12" s="69">
        <v>110.58483881340599</v>
      </c>
      <c r="U12" s="71">
        <v>-6.1672806812851997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465931.10129999998</v>
      </c>
      <c r="E13" s="69">
        <v>671444</v>
      </c>
      <c r="F13" s="70">
        <v>69.392399261889295</v>
      </c>
      <c r="G13" s="69">
        <v>622413.39350000001</v>
      </c>
      <c r="H13" s="70">
        <v>-25.141215442048502</v>
      </c>
      <c r="I13" s="69">
        <v>122883.3461</v>
      </c>
      <c r="J13" s="70">
        <v>26.373716147546599</v>
      </c>
      <c r="K13" s="69">
        <v>98167.318100000004</v>
      </c>
      <c r="L13" s="70">
        <v>15.7720446129828</v>
      </c>
      <c r="M13" s="70">
        <v>0.25177450579654798</v>
      </c>
      <c r="N13" s="69">
        <v>14510994.4485</v>
      </c>
      <c r="O13" s="69">
        <v>123188067.4258</v>
      </c>
      <c r="P13" s="69">
        <v>13584</v>
      </c>
      <c r="Q13" s="69">
        <v>10118</v>
      </c>
      <c r="R13" s="70">
        <v>34.255781775054402</v>
      </c>
      <c r="S13" s="69">
        <v>34.2999927340989</v>
      </c>
      <c r="T13" s="69">
        <v>33.521353617315697</v>
      </c>
      <c r="U13" s="71">
        <v>2.2700853694618801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319349.46409999998</v>
      </c>
      <c r="E14" s="69">
        <v>198339</v>
      </c>
      <c r="F14" s="70">
        <v>161.01193617997501</v>
      </c>
      <c r="G14" s="69">
        <v>242058.3455</v>
      </c>
      <c r="H14" s="70">
        <v>31.930780341552001</v>
      </c>
      <c r="I14" s="69">
        <v>55654.096700000002</v>
      </c>
      <c r="J14" s="70">
        <v>17.427333675616499</v>
      </c>
      <c r="K14" s="69">
        <v>44101.955999999998</v>
      </c>
      <c r="L14" s="70">
        <v>18.219556078061402</v>
      </c>
      <c r="M14" s="70">
        <v>0.26194168576105797</v>
      </c>
      <c r="N14" s="69">
        <v>7168133.2242999999</v>
      </c>
      <c r="O14" s="69">
        <v>59911079.021600001</v>
      </c>
      <c r="P14" s="69">
        <v>3950</v>
      </c>
      <c r="Q14" s="69">
        <v>3100</v>
      </c>
      <c r="R14" s="70">
        <v>27.419354838709701</v>
      </c>
      <c r="S14" s="69">
        <v>80.847965594936696</v>
      </c>
      <c r="T14" s="69">
        <v>70.282144870967699</v>
      </c>
      <c r="U14" s="71">
        <v>13.0687527462419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163882.95389999999</v>
      </c>
      <c r="E15" s="69">
        <v>188160</v>
      </c>
      <c r="F15" s="70">
        <v>87.097658322704106</v>
      </c>
      <c r="G15" s="69">
        <v>203614.05679999999</v>
      </c>
      <c r="H15" s="70">
        <v>-19.512946956813401</v>
      </c>
      <c r="I15" s="69">
        <v>6983.5533999999998</v>
      </c>
      <c r="J15" s="70">
        <v>4.26130554387084</v>
      </c>
      <c r="K15" s="69">
        <v>22448.830399999999</v>
      </c>
      <c r="L15" s="70">
        <v>11.025186940826201</v>
      </c>
      <c r="M15" s="70">
        <v>-0.68891237202273103</v>
      </c>
      <c r="N15" s="69">
        <v>5960239.1097999997</v>
      </c>
      <c r="O15" s="69">
        <v>46828379.778300002</v>
      </c>
      <c r="P15" s="69">
        <v>5394</v>
      </c>
      <c r="Q15" s="69">
        <v>4178</v>
      </c>
      <c r="R15" s="70">
        <v>29.104834849210199</v>
      </c>
      <c r="S15" s="69">
        <v>30.3824534482759</v>
      </c>
      <c r="T15" s="69">
        <v>30.903489157491599</v>
      </c>
      <c r="U15" s="71">
        <v>-1.71492308908753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971218.15020000003</v>
      </c>
      <c r="E16" s="69">
        <v>965718</v>
      </c>
      <c r="F16" s="70">
        <v>100.569539989935</v>
      </c>
      <c r="G16" s="69">
        <v>708633.82180000003</v>
      </c>
      <c r="H16" s="70">
        <v>37.055009275878199</v>
      </c>
      <c r="I16" s="69">
        <v>73509.659899999999</v>
      </c>
      <c r="J16" s="70">
        <v>7.5688103527371702</v>
      </c>
      <c r="K16" s="69">
        <v>16208.027899999999</v>
      </c>
      <c r="L16" s="70">
        <v>2.2872218911073099</v>
      </c>
      <c r="M16" s="70">
        <v>3.5353858195172498</v>
      </c>
      <c r="N16" s="69">
        <v>24067975.945</v>
      </c>
      <c r="O16" s="69">
        <v>334767162.66189998</v>
      </c>
      <c r="P16" s="69">
        <v>51435</v>
      </c>
      <c r="Q16" s="69">
        <v>33544</v>
      </c>
      <c r="R16" s="70">
        <v>53.335917004531403</v>
      </c>
      <c r="S16" s="69">
        <v>18.882437060367501</v>
      </c>
      <c r="T16" s="69">
        <v>21.5673089464584</v>
      </c>
      <c r="U16" s="71">
        <v>-14.218884339491501</v>
      </c>
      <c r="V16" s="56"/>
      <c r="W16" s="56"/>
    </row>
    <row r="17" spans="1:23" ht="12" thickBot="1" x14ac:dyDescent="0.2">
      <c r="A17" s="54"/>
      <c r="B17" s="43" t="s">
        <v>15</v>
      </c>
      <c r="C17" s="44"/>
      <c r="D17" s="69">
        <v>730765.82010000001</v>
      </c>
      <c r="E17" s="69">
        <v>801647</v>
      </c>
      <c r="F17" s="70">
        <v>91.158055864988</v>
      </c>
      <c r="G17" s="69">
        <v>625355.83050000004</v>
      </c>
      <c r="H17" s="70">
        <v>16.856001728763001</v>
      </c>
      <c r="I17" s="69">
        <v>73269.291500000007</v>
      </c>
      <c r="J17" s="70">
        <v>10.0263708953949</v>
      </c>
      <c r="K17" s="69">
        <v>-3850.9158000000002</v>
      </c>
      <c r="L17" s="70">
        <v>-0.61579593763777996</v>
      </c>
      <c r="M17" s="70">
        <v>-20.026458978926499</v>
      </c>
      <c r="N17" s="69">
        <v>16472912.187999999</v>
      </c>
      <c r="O17" s="69">
        <v>315503212.31370002</v>
      </c>
      <c r="P17" s="69">
        <v>12577</v>
      </c>
      <c r="Q17" s="69">
        <v>10796</v>
      </c>
      <c r="R17" s="70">
        <v>16.496850685439</v>
      </c>
      <c r="S17" s="69">
        <v>58.103348978293702</v>
      </c>
      <c r="T17" s="69">
        <v>54.087665385327902</v>
      </c>
      <c r="U17" s="71">
        <v>6.9112773421476801</v>
      </c>
      <c r="V17" s="38"/>
      <c r="W17" s="38"/>
    </row>
    <row r="18" spans="1:23" ht="12" thickBot="1" x14ac:dyDescent="0.2">
      <c r="A18" s="54"/>
      <c r="B18" s="43" t="s">
        <v>16</v>
      </c>
      <c r="C18" s="44"/>
      <c r="D18" s="69">
        <v>2404398.6058</v>
      </c>
      <c r="E18" s="69">
        <v>2319690</v>
      </c>
      <c r="F18" s="70">
        <v>103.65172095409299</v>
      </c>
      <c r="G18" s="69">
        <v>1749983.0201000001</v>
      </c>
      <c r="H18" s="70">
        <v>37.395539167151703</v>
      </c>
      <c r="I18" s="69">
        <v>349915.76040000003</v>
      </c>
      <c r="J18" s="70">
        <v>14.553151027284599</v>
      </c>
      <c r="K18" s="69">
        <v>248792.18539999999</v>
      </c>
      <c r="L18" s="70">
        <v>14.2168342516708</v>
      </c>
      <c r="M18" s="70">
        <v>0.40645800364435403</v>
      </c>
      <c r="N18" s="69">
        <v>54898300.415100001</v>
      </c>
      <c r="O18" s="69">
        <v>738806315.79170001</v>
      </c>
      <c r="P18" s="69">
        <v>114628</v>
      </c>
      <c r="Q18" s="69">
        <v>79778</v>
      </c>
      <c r="R18" s="70">
        <v>43.683722329464302</v>
      </c>
      <c r="S18" s="69">
        <v>20.9756656820323</v>
      </c>
      <c r="T18" s="69">
        <v>20.971768303291601</v>
      </c>
      <c r="U18" s="71">
        <v>1.8580477014468001E-2</v>
      </c>
      <c r="V18" s="38"/>
      <c r="W18" s="38"/>
    </row>
    <row r="19" spans="1:23" ht="12" thickBot="1" x14ac:dyDescent="0.2">
      <c r="A19" s="54"/>
      <c r="B19" s="43" t="s">
        <v>17</v>
      </c>
      <c r="C19" s="44"/>
      <c r="D19" s="69">
        <v>798610.57669999998</v>
      </c>
      <c r="E19" s="69">
        <v>1040095</v>
      </c>
      <c r="F19" s="70">
        <v>76.782464746008799</v>
      </c>
      <c r="G19" s="69">
        <v>983173.29310000001</v>
      </c>
      <c r="H19" s="70">
        <v>-18.772145022172399</v>
      </c>
      <c r="I19" s="69">
        <v>70097.749500000005</v>
      </c>
      <c r="J19" s="70">
        <v>8.7774632023603107</v>
      </c>
      <c r="K19" s="69">
        <v>7858.5452999999998</v>
      </c>
      <c r="L19" s="70">
        <v>0.79930418728335995</v>
      </c>
      <c r="M19" s="70">
        <v>7.9199396101973196</v>
      </c>
      <c r="N19" s="69">
        <v>24107711.734900001</v>
      </c>
      <c r="O19" s="69">
        <v>246498074.044</v>
      </c>
      <c r="P19" s="69">
        <v>20777</v>
      </c>
      <c r="Q19" s="69">
        <v>14603</v>
      </c>
      <c r="R19" s="70">
        <v>42.278983770458098</v>
      </c>
      <c r="S19" s="69">
        <v>38.437241983924501</v>
      </c>
      <c r="T19" s="69">
        <v>141.41720916934901</v>
      </c>
      <c r="U19" s="71">
        <v>-267.91716020752301</v>
      </c>
      <c r="V19" s="38"/>
      <c r="W19" s="38"/>
    </row>
    <row r="20" spans="1:23" ht="12" thickBot="1" x14ac:dyDescent="0.2">
      <c r="A20" s="54"/>
      <c r="B20" s="43" t="s">
        <v>18</v>
      </c>
      <c r="C20" s="44"/>
      <c r="D20" s="69">
        <v>1219722.2678</v>
      </c>
      <c r="E20" s="69">
        <v>1342771</v>
      </c>
      <c r="F20" s="70">
        <v>90.836208690834098</v>
      </c>
      <c r="G20" s="69">
        <v>1530941.5133</v>
      </c>
      <c r="H20" s="70">
        <v>-20.3286175726697</v>
      </c>
      <c r="I20" s="69">
        <v>90367.817500000005</v>
      </c>
      <c r="J20" s="70">
        <v>7.4088847835003797</v>
      </c>
      <c r="K20" s="69">
        <v>36099.361199999999</v>
      </c>
      <c r="L20" s="70">
        <v>2.3579843440384902</v>
      </c>
      <c r="M20" s="70">
        <v>1.50330793942138</v>
      </c>
      <c r="N20" s="69">
        <v>43666518.370300002</v>
      </c>
      <c r="O20" s="69">
        <v>383256435.22310001</v>
      </c>
      <c r="P20" s="69">
        <v>52081</v>
      </c>
      <c r="Q20" s="69">
        <v>42001</v>
      </c>
      <c r="R20" s="70">
        <v>23.999428585033701</v>
      </c>
      <c r="S20" s="69">
        <v>23.4197167450702</v>
      </c>
      <c r="T20" s="69">
        <v>23.757051177352899</v>
      </c>
      <c r="U20" s="71">
        <v>-1.44038647416071</v>
      </c>
      <c r="V20" s="38"/>
      <c r="W20" s="38"/>
    </row>
    <row r="21" spans="1:23" ht="12" thickBot="1" x14ac:dyDescent="0.2">
      <c r="A21" s="54"/>
      <c r="B21" s="43" t="s">
        <v>19</v>
      </c>
      <c r="C21" s="44"/>
      <c r="D21" s="69">
        <v>446166.97629999998</v>
      </c>
      <c r="E21" s="69">
        <v>413939</v>
      </c>
      <c r="F21" s="70">
        <v>107.785682503944</v>
      </c>
      <c r="G21" s="69">
        <v>405905.25719999999</v>
      </c>
      <c r="H21" s="70">
        <v>9.91899424455152</v>
      </c>
      <c r="I21" s="69">
        <v>43182.278299999998</v>
      </c>
      <c r="J21" s="70">
        <v>9.6785016807170603</v>
      </c>
      <c r="K21" s="69">
        <v>44186.777900000001</v>
      </c>
      <c r="L21" s="70">
        <v>10.885983149074599</v>
      </c>
      <c r="M21" s="70">
        <v>-2.2733035712025E-2</v>
      </c>
      <c r="N21" s="69">
        <v>12710906.467399999</v>
      </c>
      <c r="O21" s="69">
        <v>144653015.95109999</v>
      </c>
      <c r="P21" s="69">
        <v>42456</v>
      </c>
      <c r="Q21" s="69">
        <v>32797</v>
      </c>
      <c r="R21" s="70">
        <v>29.450864408329998</v>
      </c>
      <c r="S21" s="69">
        <v>10.5089263307895</v>
      </c>
      <c r="T21" s="69">
        <v>10.9137412324298</v>
      </c>
      <c r="U21" s="71">
        <v>-3.8521052379464198</v>
      </c>
      <c r="V21" s="38"/>
      <c r="W21" s="38"/>
    </row>
    <row r="22" spans="1:23" ht="12" thickBot="1" x14ac:dyDescent="0.2">
      <c r="A22" s="54"/>
      <c r="B22" s="43" t="s">
        <v>20</v>
      </c>
      <c r="C22" s="44"/>
      <c r="D22" s="69">
        <v>1410874.0260000001</v>
      </c>
      <c r="E22" s="69">
        <v>1365222</v>
      </c>
      <c r="F22" s="70">
        <v>103.34392692177499</v>
      </c>
      <c r="G22" s="69">
        <v>1071944.7416999999</v>
      </c>
      <c r="H22" s="70">
        <v>31.618167533756498</v>
      </c>
      <c r="I22" s="69">
        <v>111897.86719999999</v>
      </c>
      <c r="J22" s="70">
        <v>7.9311026454462503</v>
      </c>
      <c r="K22" s="69">
        <v>127471.52190000001</v>
      </c>
      <c r="L22" s="70">
        <v>11.8916131532902</v>
      </c>
      <c r="M22" s="70">
        <v>-0.122173599780329</v>
      </c>
      <c r="N22" s="69">
        <v>32364241.999499999</v>
      </c>
      <c r="O22" s="69">
        <v>440855405.02139997</v>
      </c>
      <c r="P22" s="69">
        <v>83409</v>
      </c>
      <c r="Q22" s="69">
        <v>59609</v>
      </c>
      <c r="R22" s="70">
        <v>39.926856682715702</v>
      </c>
      <c r="S22" s="69">
        <v>16.915129374527901</v>
      </c>
      <c r="T22" s="69">
        <v>16.810119369558301</v>
      </c>
      <c r="U22" s="71">
        <v>0.62080521315888304</v>
      </c>
      <c r="V22" s="38"/>
      <c r="W22" s="38"/>
    </row>
    <row r="23" spans="1:23" ht="12" thickBot="1" x14ac:dyDescent="0.2">
      <c r="A23" s="54"/>
      <c r="B23" s="43" t="s">
        <v>21</v>
      </c>
      <c r="C23" s="44"/>
      <c r="D23" s="69">
        <v>3029963.2489</v>
      </c>
      <c r="E23" s="69">
        <v>3508510</v>
      </c>
      <c r="F23" s="70">
        <v>86.360399397465002</v>
      </c>
      <c r="G23" s="69">
        <v>3384818.1902999999</v>
      </c>
      <c r="H23" s="70">
        <v>-10.4837223581734</v>
      </c>
      <c r="I23" s="69">
        <v>348423.48719999997</v>
      </c>
      <c r="J23" s="70">
        <v>11.499264465550599</v>
      </c>
      <c r="K23" s="69">
        <v>-49505.355199999998</v>
      </c>
      <c r="L23" s="70">
        <v>-1.46257058479151</v>
      </c>
      <c r="M23" s="70">
        <v>-8.03809690471628</v>
      </c>
      <c r="N23" s="69">
        <v>87582720.671200007</v>
      </c>
      <c r="O23" s="69">
        <v>966523648.1674</v>
      </c>
      <c r="P23" s="69">
        <v>100509</v>
      </c>
      <c r="Q23" s="69">
        <v>74641</v>
      </c>
      <c r="R23" s="70">
        <v>34.6565560482845</v>
      </c>
      <c r="S23" s="69">
        <v>30.146188390094402</v>
      </c>
      <c r="T23" s="69">
        <v>29.144922258544199</v>
      </c>
      <c r="U23" s="71">
        <v>3.3213689193264302</v>
      </c>
      <c r="V23" s="38"/>
      <c r="W23" s="38"/>
    </row>
    <row r="24" spans="1:23" ht="12" thickBot="1" x14ac:dyDescent="0.2">
      <c r="A24" s="54"/>
      <c r="B24" s="43" t="s">
        <v>22</v>
      </c>
      <c r="C24" s="44"/>
      <c r="D24" s="69">
        <v>363936.72619999998</v>
      </c>
      <c r="E24" s="69">
        <v>357664</v>
      </c>
      <c r="F24" s="70">
        <v>101.753804184933</v>
      </c>
      <c r="G24" s="69">
        <v>344455.49550000002</v>
      </c>
      <c r="H24" s="70">
        <v>5.6556597164233704</v>
      </c>
      <c r="I24" s="69">
        <v>58651.153299999998</v>
      </c>
      <c r="J24" s="70">
        <v>16.115755590923399</v>
      </c>
      <c r="K24" s="69">
        <v>41011.5697</v>
      </c>
      <c r="L24" s="70">
        <v>11.906202756460299</v>
      </c>
      <c r="M24" s="70">
        <v>0.43011237387482898</v>
      </c>
      <c r="N24" s="69">
        <v>8401252.6045999993</v>
      </c>
      <c r="O24" s="69">
        <v>101431354.8213</v>
      </c>
      <c r="P24" s="69">
        <v>34947</v>
      </c>
      <c r="Q24" s="69">
        <v>29109</v>
      </c>
      <c r="R24" s="70">
        <v>20.0556528908585</v>
      </c>
      <c r="S24" s="69">
        <v>10.4139618908633</v>
      </c>
      <c r="T24" s="69">
        <v>10.3648458277509</v>
      </c>
      <c r="U24" s="71">
        <v>0.47163667033902801</v>
      </c>
      <c r="V24" s="38"/>
      <c r="W24" s="38"/>
    </row>
    <row r="25" spans="1:23" ht="12" thickBot="1" x14ac:dyDescent="0.2">
      <c r="A25" s="54"/>
      <c r="B25" s="43" t="s">
        <v>23</v>
      </c>
      <c r="C25" s="44"/>
      <c r="D25" s="69">
        <v>455661.43300000002</v>
      </c>
      <c r="E25" s="69">
        <v>486099</v>
      </c>
      <c r="F25" s="70">
        <v>93.738401642463799</v>
      </c>
      <c r="G25" s="69">
        <v>410012.00280000002</v>
      </c>
      <c r="H25" s="70">
        <v>11.133681425972201</v>
      </c>
      <c r="I25" s="69">
        <v>33902.090799999998</v>
      </c>
      <c r="J25" s="70">
        <v>7.4401931664029997</v>
      </c>
      <c r="K25" s="69">
        <v>18785.3164</v>
      </c>
      <c r="L25" s="70">
        <v>4.5816503594318698</v>
      </c>
      <c r="M25" s="70">
        <v>0.80471225919835998</v>
      </c>
      <c r="N25" s="69">
        <v>10399893.7655</v>
      </c>
      <c r="O25" s="69">
        <v>102376225.1101</v>
      </c>
      <c r="P25" s="69">
        <v>27313</v>
      </c>
      <c r="Q25" s="69">
        <v>22342</v>
      </c>
      <c r="R25" s="70">
        <v>22.249574791871801</v>
      </c>
      <c r="S25" s="69">
        <v>16.682950719437599</v>
      </c>
      <c r="T25" s="69">
        <v>16.096198616954599</v>
      </c>
      <c r="U25" s="71">
        <v>3.5170762795539399</v>
      </c>
      <c r="V25" s="38"/>
      <c r="W25" s="38"/>
    </row>
    <row r="26" spans="1:23" ht="12" thickBot="1" x14ac:dyDescent="0.2">
      <c r="A26" s="54"/>
      <c r="B26" s="43" t="s">
        <v>24</v>
      </c>
      <c r="C26" s="44"/>
      <c r="D26" s="69">
        <v>693408.02989999996</v>
      </c>
      <c r="E26" s="69">
        <v>789608</v>
      </c>
      <c r="F26" s="70">
        <v>87.816743232084804</v>
      </c>
      <c r="G26" s="69">
        <v>629073.83660000004</v>
      </c>
      <c r="H26" s="70">
        <v>10.226811155859201</v>
      </c>
      <c r="I26" s="69">
        <v>147996.54070000001</v>
      </c>
      <c r="J26" s="70">
        <v>21.343355473016899</v>
      </c>
      <c r="K26" s="69">
        <v>119445.0018</v>
      </c>
      <c r="L26" s="70">
        <v>18.98743753922</v>
      </c>
      <c r="M26" s="70">
        <v>0.23903502423489401</v>
      </c>
      <c r="N26" s="69">
        <v>17533650.916499998</v>
      </c>
      <c r="O26" s="69">
        <v>207878557.46520001</v>
      </c>
      <c r="P26" s="69">
        <v>54410</v>
      </c>
      <c r="Q26" s="69">
        <v>45517</v>
      </c>
      <c r="R26" s="70">
        <v>19.537755124459</v>
      </c>
      <c r="S26" s="69">
        <v>12.7441284671935</v>
      </c>
      <c r="T26" s="69">
        <v>12.485192857613599</v>
      </c>
      <c r="U26" s="71">
        <v>2.0318031966364298</v>
      </c>
      <c r="V26" s="38"/>
      <c r="W26" s="38"/>
    </row>
    <row r="27" spans="1:23" ht="12" thickBot="1" x14ac:dyDescent="0.2">
      <c r="A27" s="54"/>
      <c r="B27" s="43" t="s">
        <v>25</v>
      </c>
      <c r="C27" s="44"/>
      <c r="D27" s="69">
        <v>341059.2059</v>
      </c>
      <c r="E27" s="69">
        <v>325369</v>
      </c>
      <c r="F27" s="70">
        <v>104.82228051842699</v>
      </c>
      <c r="G27" s="69">
        <v>288167.7415</v>
      </c>
      <c r="H27" s="70">
        <v>18.354401545670601</v>
      </c>
      <c r="I27" s="69">
        <v>92421.4565</v>
      </c>
      <c r="J27" s="70">
        <v>27.0983614871543</v>
      </c>
      <c r="K27" s="69">
        <v>86587.409199999995</v>
      </c>
      <c r="L27" s="70">
        <v>30.0475718584205</v>
      </c>
      <c r="M27" s="70">
        <v>6.7377547774000998E-2</v>
      </c>
      <c r="N27" s="69">
        <v>8311925.4144000001</v>
      </c>
      <c r="O27" s="69">
        <v>93429505.632599995</v>
      </c>
      <c r="P27" s="69">
        <v>44263</v>
      </c>
      <c r="Q27" s="69">
        <v>35739</v>
      </c>
      <c r="R27" s="70">
        <v>23.850695318839399</v>
      </c>
      <c r="S27" s="69">
        <v>7.7052889749903999</v>
      </c>
      <c r="T27" s="69">
        <v>7.9331162707406504</v>
      </c>
      <c r="U27" s="71">
        <v>-2.9567651062760198</v>
      </c>
      <c r="V27" s="38"/>
      <c r="W27" s="38"/>
    </row>
    <row r="28" spans="1:23" ht="12" thickBot="1" x14ac:dyDescent="0.2">
      <c r="A28" s="54"/>
      <c r="B28" s="43" t="s">
        <v>26</v>
      </c>
      <c r="C28" s="44"/>
      <c r="D28" s="69">
        <v>1329734.8711000001</v>
      </c>
      <c r="E28" s="69">
        <v>1742381</v>
      </c>
      <c r="F28" s="70">
        <v>76.317112680866003</v>
      </c>
      <c r="G28" s="69">
        <v>1341957.0778999999</v>
      </c>
      <c r="H28" s="70">
        <v>-0.91077479311978404</v>
      </c>
      <c r="I28" s="69">
        <v>51058.6489</v>
      </c>
      <c r="J28" s="70">
        <v>3.83976159531431</v>
      </c>
      <c r="K28" s="69">
        <v>12082.6733</v>
      </c>
      <c r="L28" s="70">
        <v>0.90037703135095204</v>
      </c>
      <c r="M28" s="70">
        <v>3.22577418359892</v>
      </c>
      <c r="N28" s="69">
        <v>38424872.710500002</v>
      </c>
      <c r="O28" s="69">
        <v>332306755.51959997</v>
      </c>
      <c r="P28" s="69">
        <v>56969</v>
      </c>
      <c r="Q28" s="69">
        <v>50165</v>
      </c>
      <c r="R28" s="70">
        <v>13.563241303697801</v>
      </c>
      <c r="S28" s="69">
        <v>23.341376381891902</v>
      </c>
      <c r="T28" s="69">
        <v>21.493002196750702</v>
      </c>
      <c r="U28" s="71">
        <v>7.9188739982580296</v>
      </c>
      <c r="V28" s="38"/>
      <c r="W28" s="38"/>
    </row>
    <row r="29" spans="1:23" ht="12" thickBot="1" x14ac:dyDescent="0.2">
      <c r="A29" s="54"/>
      <c r="B29" s="43" t="s">
        <v>27</v>
      </c>
      <c r="C29" s="44"/>
      <c r="D29" s="69">
        <v>716139.74129999999</v>
      </c>
      <c r="E29" s="69">
        <v>730353</v>
      </c>
      <c r="F29" s="70">
        <v>98.053919310251402</v>
      </c>
      <c r="G29" s="69">
        <v>664911.6594</v>
      </c>
      <c r="H29" s="70">
        <v>7.7044944506202704</v>
      </c>
      <c r="I29" s="69">
        <v>84683.388399999996</v>
      </c>
      <c r="J29" s="70">
        <v>11.824981008074699</v>
      </c>
      <c r="K29" s="69">
        <v>87960.942999999999</v>
      </c>
      <c r="L29" s="70">
        <v>13.2289668494269</v>
      </c>
      <c r="M29" s="70">
        <v>-3.7261476380489003E-2</v>
      </c>
      <c r="N29" s="69">
        <v>20657177.4778</v>
      </c>
      <c r="O29" s="69">
        <v>226075261.36930001</v>
      </c>
      <c r="P29" s="69">
        <v>113205</v>
      </c>
      <c r="Q29" s="69">
        <v>102408</v>
      </c>
      <c r="R29" s="70">
        <v>10.543121631122601</v>
      </c>
      <c r="S29" s="69">
        <v>6.3260433841261401</v>
      </c>
      <c r="T29" s="69">
        <v>6.2412870586282301</v>
      </c>
      <c r="U29" s="71">
        <v>1.3397999405219001</v>
      </c>
      <c r="V29" s="38"/>
      <c r="W29" s="38"/>
    </row>
    <row r="30" spans="1:23" ht="12" thickBot="1" x14ac:dyDescent="0.2">
      <c r="A30" s="54"/>
      <c r="B30" s="43" t="s">
        <v>28</v>
      </c>
      <c r="C30" s="44"/>
      <c r="D30" s="69">
        <v>970496.97600000002</v>
      </c>
      <c r="E30" s="69">
        <v>1333932</v>
      </c>
      <c r="F30" s="70">
        <v>72.754606381734604</v>
      </c>
      <c r="G30" s="69">
        <v>743893.95310000004</v>
      </c>
      <c r="H30" s="70">
        <v>30.461737450033901</v>
      </c>
      <c r="I30" s="69">
        <v>84052.114799999996</v>
      </c>
      <c r="J30" s="70">
        <v>8.6607291808810292</v>
      </c>
      <c r="K30" s="69">
        <v>86756.434399999998</v>
      </c>
      <c r="L30" s="70">
        <v>11.6624733993956</v>
      </c>
      <c r="M30" s="70">
        <v>-3.1171400930696001E-2</v>
      </c>
      <c r="N30" s="69">
        <v>26581897.524700001</v>
      </c>
      <c r="O30" s="69">
        <v>398516115.16360003</v>
      </c>
      <c r="P30" s="69">
        <v>75211</v>
      </c>
      <c r="Q30" s="69">
        <v>64941</v>
      </c>
      <c r="R30" s="70">
        <v>15.814354567992501</v>
      </c>
      <c r="S30" s="69">
        <v>12.9036573905413</v>
      </c>
      <c r="T30" s="69">
        <v>12.5345661153971</v>
      </c>
      <c r="U30" s="71">
        <v>2.8603617096559</v>
      </c>
      <c r="V30" s="38"/>
      <c r="W30" s="38"/>
    </row>
    <row r="31" spans="1:23" ht="12" thickBot="1" x14ac:dyDescent="0.2">
      <c r="A31" s="54"/>
      <c r="B31" s="43" t="s">
        <v>29</v>
      </c>
      <c r="C31" s="44"/>
      <c r="D31" s="69">
        <v>696163.17960000003</v>
      </c>
      <c r="E31" s="69">
        <v>1366147</v>
      </c>
      <c r="F31" s="70">
        <v>50.958145763230497</v>
      </c>
      <c r="G31" s="69">
        <v>872754.19189999998</v>
      </c>
      <c r="H31" s="70">
        <v>-20.233762717949102</v>
      </c>
      <c r="I31" s="69">
        <v>43604.406999999999</v>
      </c>
      <c r="J31" s="70">
        <v>6.2635324989543602</v>
      </c>
      <c r="K31" s="69">
        <v>35901.128499999999</v>
      </c>
      <c r="L31" s="70">
        <v>4.11354409216215</v>
      </c>
      <c r="M31" s="70">
        <v>0.21456925789951201</v>
      </c>
      <c r="N31" s="69">
        <v>43697651.012699999</v>
      </c>
      <c r="O31" s="69">
        <v>360326968.22079998</v>
      </c>
      <c r="P31" s="69">
        <v>29425</v>
      </c>
      <c r="Q31" s="69">
        <v>25049</v>
      </c>
      <c r="R31" s="70">
        <v>17.469759271827201</v>
      </c>
      <c r="S31" s="69">
        <v>23.658901600679702</v>
      </c>
      <c r="T31" s="69">
        <v>22.7680042836041</v>
      </c>
      <c r="U31" s="71">
        <v>3.76559035627404</v>
      </c>
      <c r="V31" s="38"/>
      <c r="W31" s="38"/>
    </row>
    <row r="32" spans="1:23" ht="12" thickBot="1" x14ac:dyDescent="0.2">
      <c r="A32" s="54"/>
      <c r="B32" s="43" t="s">
        <v>30</v>
      </c>
      <c r="C32" s="44"/>
      <c r="D32" s="69">
        <v>148571.05230000001</v>
      </c>
      <c r="E32" s="69">
        <v>193650</v>
      </c>
      <c r="F32" s="70">
        <v>76.721431603408206</v>
      </c>
      <c r="G32" s="69">
        <v>146751.09179999999</v>
      </c>
      <c r="H32" s="70">
        <v>1.2401682860938099</v>
      </c>
      <c r="I32" s="69">
        <v>39759.135000000002</v>
      </c>
      <c r="J32" s="70">
        <v>26.761024024866501</v>
      </c>
      <c r="K32" s="69">
        <v>37106.691700000003</v>
      </c>
      <c r="L32" s="70">
        <v>25.285462101073101</v>
      </c>
      <c r="M32" s="70">
        <v>7.1481535498891996E-2</v>
      </c>
      <c r="N32" s="69">
        <v>3650563.9544000002</v>
      </c>
      <c r="O32" s="69">
        <v>48917762.212700002</v>
      </c>
      <c r="P32" s="69">
        <v>30876</v>
      </c>
      <c r="Q32" s="69">
        <v>25992</v>
      </c>
      <c r="R32" s="70">
        <v>18.790397045244699</v>
      </c>
      <c r="S32" s="69">
        <v>4.8118620384764901</v>
      </c>
      <c r="T32" s="69">
        <v>4.5778254232071403</v>
      </c>
      <c r="U32" s="71">
        <v>4.8637432536084297</v>
      </c>
      <c r="V32" s="38"/>
      <c r="W32" s="38"/>
    </row>
    <row r="33" spans="1:23" ht="12" thickBot="1" x14ac:dyDescent="0.2">
      <c r="A33" s="54"/>
      <c r="B33" s="43" t="s">
        <v>31</v>
      </c>
      <c r="C33" s="44"/>
      <c r="D33" s="69">
        <v>1.6814</v>
      </c>
      <c r="E33" s="72"/>
      <c r="F33" s="72"/>
      <c r="G33" s="69">
        <v>-0.25640000000000002</v>
      </c>
      <c r="H33" s="70">
        <v>-755.77223088923597</v>
      </c>
      <c r="I33" s="69">
        <v>-3.6796000000000002</v>
      </c>
      <c r="J33" s="70">
        <v>-218.84144165576299</v>
      </c>
      <c r="K33" s="69">
        <v>2.2313999999999998</v>
      </c>
      <c r="L33" s="70">
        <v>-870.28081123244999</v>
      </c>
      <c r="M33" s="70">
        <v>-2.6490095903916799</v>
      </c>
      <c r="N33" s="69">
        <v>14.0442</v>
      </c>
      <c r="O33" s="69">
        <v>5008.4771000000001</v>
      </c>
      <c r="P33" s="69">
        <v>1</v>
      </c>
      <c r="Q33" s="72"/>
      <c r="R33" s="72"/>
      <c r="S33" s="69">
        <v>1.6814</v>
      </c>
      <c r="T33" s="72"/>
      <c r="U33" s="73"/>
      <c r="V33" s="38"/>
      <c r="W33" s="38"/>
    </row>
    <row r="34" spans="1:23" ht="12" thickBot="1" x14ac:dyDescent="0.2">
      <c r="A34" s="54"/>
      <c r="B34" s="43" t="s">
        <v>36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4"/>
      <c r="B35" s="43" t="s">
        <v>32</v>
      </c>
      <c r="C35" s="44"/>
      <c r="D35" s="69">
        <v>285802.31550000003</v>
      </c>
      <c r="E35" s="69">
        <v>251475</v>
      </c>
      <c r="F35" s="70">
        <v>113.650388905458</v>
      </c>
      <c r="G35" s="69">
        <v>294631.99129999999</v>
      </c>
      <c r="H35" s="70">
        <v>-2.9968489711660098</v>
      </c>
      <c r="I35" s="69">
        <v>22405.429700000001</v>
      </c>
      <c r="J35" s="70">
        <v>7.8394850163486502</v>
      </c>
      <c r="K35" s="69">
        <v>30380.750800000002</v>
      </c>
      <c r="L35" s="70">
        <v>10.311422960538501</v>
      </c>
      <c r="M35" s="70">
        <v>-0.26251231092024202</v>
      </c>
      <c r="N35" s="69">
        <v>7219374.8810999999</v>
      </c>
      <c r="O35" s="69">
        <v>60118446.147200003</v>
      </c>
      <c r="P35" s="69">
        <v>16590</v>
      </c>
      <c r="Q35" s="69">
        <v>13311</v>
      </c>
      <c r="R35" s="70">
        <v>24.6337615505972</v>
      </c>
      <c r="S35" s="69">
        <v>17.2273849005425</v>
      </c>
      <c r="T35" s="69">
        <v>16.973511464202499</v>
      </c>
      <c r="U35" s="71">
        <v>1.4736620665622</v>
      </c>
      <c r="V35" s="38"/>
      <c r="W35" s="38"/>
    </row>
    <row r="36" spans="1:23" ht="12" thickBot="1" x14ac:dyDescent="0.2">
      <c r="A36" s="54"/>
      <c r="B36" s="43" t="s">
        <v>37</v>
      </c>
      <c r="C36" s="44"/>
      <c r="D36" s="72"/>
      <c r="E36" s="69">
        <v>991940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4"/>
      <c r="B37" s="43" t="s">
        <v>38</v>
      </c>
      <c r="C37" s="44"/>
      <c r="D37" s="72"/>
      <c r="E37" s="69">
        <v>182812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4"/>
      <c r="B38" s="43" t="s">
        <v>39</v>
      </c>
      <c r="C38" s="44"/>
      <c r="D38" s="72"/>
      <c r="E38" s="69">
        <v>244551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4"/>
      <c r="B39" s="43" t="s">
        <v>33</v>
      </c>
      <c r="C39" s="44"/>
      <c r="D39" s="69">
        <v>293303.41869999998</v>
      </c>
      <c r="E39" s="69">
        <v>328746</v>
      </c>
      <c r="F39" s="70">
        <v>89.218855499382499</v>
      </c>
      <c r="G39" s="69">
        <v>262319.22979999997</v>
      </c>
      <c r="H39" s="70">
        <v>11.8116345963745</v>
      </c>
      <c r="I39" s="69">
        <v>18035.798599999998</v>
      </c>
      <c r="J39" s="70">
        <v>6.1491948099137499</v>
      </c>
      <c r="K39" s="69">
        <v>6121.9657999999999</v>
      </c>
      <c r="L39" s="70">
        <v>2.3337846046084998</v>
      </c>
      <c r="M39" s="70">
        <v>1.94607960730522</v>
      </c>
      <c r="N39" s="69">
        <v>6807377.9585999995</v>
      </c>
      <c r="O39" s="69">
        <v>94027877.718899995</v>
      </c>
      <c r="P39" s="69">
        <v>460</v>
      </c>
      <c r="Q39" s="69">
        <v>324</v>
      </c>
      <c r="R39" s="70">
        <v>41.975308641975303</v>
      </c>
      <c r="S39" s="69">
        <v>637.61612760869605</v>
      </c>
      <c r="T39" s="69">
        <v>647.96876234567901</v>
      </c>
      <c r="U39" s="71">
        <v>-1.6236469387638901</v>
      </c>
      <c r="V39" s="38"/>
      <c r="W39" s="38"/>
    </row>
    <row r="40" spans="1:23" ht="12" thickBot="1" x14ac:dyDescent="0.2">
      <c r="A40" s="54"/>
      <c r="B40" s="43" t="s">
        <v>34</v>
      </c>
      <c r="C40" s="44"/>
      <c r="D40" s="69">
        <v>845287.63430000003</v>
      </c>
      <c r="E40" s="69">
        <v>782340</v>
      </c>
      <c r="F40" s="70">
        <v>108.046071311706</v>
      </c>
      <c r="G40" s="69">
        <v>663886.96369999996</v>
      </c>
      <c r="H40" s="70">
        <v>27.3240296192911</v>
      </c>
      <c r="I40" s="69">
        <v>57648.166400000002</v>
      </c>
      <c r="J40" s="70">
        <v>6.81994673301232</v>
      </c>
      <c r="K40" s="69">
        <v>66242.208100000003</v>
      </c>
      <c r="L40" s="70">
        <v>9.9779347572689794</v>
      </c>
      <c r="M40" s="70">
        <v>-0.129736642942614</v>
      </c>
      <c r="N40" s="69">
        <v>15409042.831700001</v>
      </c>
      <c r="O40" s="69">
        <v>178086280.92809999</v>
      </c>
      <c r="P40" s="69">
        <v>3502</v>
      </c>
      <c r="Q40" s="69">
        <v>2647</v>
      </c>
      <c r="R40" s="70">
        <v>32.300717793728701</v>
      </c>
      <c r="S40" s="69">
        <v>241.37282532838401</v>
      </c>
      <c r="T40" s="69">
        <v>231.371151681149</v>
      </c>
      <c r="U40" s="71">
        <v>4.1436618366745197</v>
      </c>
      <c r="V40" s="38"/>
      <c r="W40" s="38"/>
    </row>
    <row r="41" spans="1:23" ht="12" thickBot="1" x14ac:dyDescent="0.2">
      <c r="A41" s="54"/>
      <c r="B41" s="43" t="s">
        <v>40</v>
      </c>
      <c r="C41" s="44"/>
      <c r="D41" s="72"/>
      <c r="E41" s="69">
        <v>328452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4"/>
      <c r="B42" s="43" t="s">
        <v>41</v>
      </c>
      <c r="C42" s="44"/>
      <c r="D42" s="72"/>
      <c r="E42" s="69">
        <v>126435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4"/>
      <c r="B43" s="43" t="s">
        <v>71</v>
      </c>
      <c r="C43" s="4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69">
        <v>6752.1368000000002</v>
      </c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5"/>
      <c r="B44" s="43" t="s">
        <v>35</v>
      </c>
      <c r="C44" s="44"/>
      <c r="D44" s="74">
        <v>35989.720500000003</v>
      </c>
      <c r="E44" s="75"/>
      <c r="F44" s="75"/>
      <c r="G44" s="74">
        <v>74853.148300000001</v>
      </c>
      <c r="H44" s="76">
        <v>-51.919563415344001</v>
      </c>
      <c r="I44" s="74">
        <v>2704.8654999999999</v>
      </c>
      <c r="J44" s="76">
        <v>7.5156613122349798</v>
      </c>
      <c r="K44" s="74">
        <v>7301.4579999999996</v>
      </c>
      <c r="L44" s="76">
        <v>9.7543766238620595</v>
      </c>
      <c r="M44" s="76">
        <v>-0.62954446906357597</v>
      </c>
      <c r="N44" s="74">
        <v>627913.09450000001</v>
      </c>
      <c r="O44" s="74">
        <v>10899229.445800001</v>
      </c>
      <c r="P44" s="74">
        <v>62</v>
      </c>
      <c r="Q44" s="74">
        <v>25</v>
      </c>
      <c r="R44" s="76">
        <v>148</v>
      </c>
      <c r="S44" s="74">
        <v>580.47936290322605</v>
      </c>
      <c r="T44" s="74">
        <v>387.45934799999998</v>
      </c>
      <c r="U44" s="77">
        <v>33.251830683153003</v>
      </c>
      <c r="V44" s="38"/>
      <c r="W44" s="38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43:C43"/>
    <mergeCell ref="B44:C44"/>
    <mergeCell ref="B37:C37"/>
    <mergeCell ref="B38:C38"/>
    <mergeCell ref="B39:C39"/>
    <mergeCell ref="B40:C40"/>
    <mergeCell ref="B41:C41"/>
    <mergeCell ref="B42:C42"/>
    <mergeCell ref="B29:C29"/>
    <mergeCell ref="B30:C3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68597</v>
      </c>
      <c r="D2" s="32">
        <v>711481.23335726501</v>
      </c>
      <c r="E2" s="32">
        <v>516211.93550769199</v>
      </c>
      <c r="F2" s="32">
        <v>195269.29784957299</v>
      </c>
      <c r="G2" s="32">
        <v>516211.93550769199</v>
      </c>
      <c r="H2" s="32">
        <v>0.27445460076038197</v>
      </c>
    </row>
    <row r="3" spans="1:8" ht="14.25" x14ac:dyDescent="0.2">
      <c r="A3" s="32">
        <v>2</v>
      </c>
      <c r="B3" s="33">
        <v>13</v>
      </c>
      <c r="C3" s="32">
        <v>22714.234</v>
      </c>
      <c r="D3" s="32">
        <v>174931.35773694099</v>
      </c>
      <c r="E3" s="32">
        <v>135769.79587063799</v>
      </c>
      <c r="F3" s="32">
        <v>39161.5618663036</v>
      </c>
      <c r="G3" s="32">
        <v>135769.79587063799</v>
      </c>
      <c r="H3" s="32">
        <v>0.22386816390686301</v>
      </c>
    </row>
    <row r="4" spans="1:8" ht="14.25" x14ac:dyDescent="0.2">
      <c r="A4" s="32">
        <v>3</v>
      </c>
      <c r="B4" s="33">
        <v>14</v>
      </c>
      <c r="C4" s="32">
        <v>127843</v>
      </c>
      <c r="D4" s="32">
        <v>194759.72019230801</v>
      </c>
      <c r="E4" s="32">
        <v>141104.165129915</v>
      </c>
      <c r="F4" s="32">
        <v>53655.555062393199</v>
      </c>
      <c r="G4" s="32">
        <v>141104.165129915</v>
      </c>
      <c r="H4" s="32">
        <v>0.27549616013728701</v>
      </c>
    </row>
    <row r="5" spans="1:8" ht="14.25" x14ac:dyDescent="0.2">
      <c r="A5" s="32">
        <v>4</v>
      </c>
      <c r="B5" s="33">
        <v>15</v>
      </c>
      <c r="C5" s="32">
        <v>5376</v>
      </c>
      <c r="D5" s="32">
        <v>95831.632857264995</v>
      </c>
      <c r="E5" s="32">
        <v>75807.344381196599</v>
      </c>
      <c r="F5" s="32">
        <v>20024.288476068399</v>
      </c>
      <c r="G5" s="32">
        <v>75807.344381196599</v>
      </c>
      <c r="H5" s="32">
        <v>0.20895280482065101</v>
      </c>
    </row>
    <row r="6" spans="1:8" ht="14.25" x14ac:dyDescent="0.2">
      <c r="A6" s="32">
        <v>5</v>
      </c>
      <c r="B6" s="33">
        <v>16</v>
      </c>
      <c r="C6" s="32">
        <v>4048</v>
      </c>
      <c r="D6" s="32">
        <v>284359.38506324799</v>
      </c>
      <c r="E6" s="32">
        <v>235009.75365812</v>
      </c>
      <c r="F6" s="32">
        <v>49349.631405128202</v>
      </c>
      <c r="G6" s="32">
        <v>235009.75365812</v>
      </c>
      <c r="H6" s="32">
        <v>0.17354669477201101</v>
      </c>
    </row>
    <row r="7" spans="1:8" ht="14.25" x14ac:dyDescent="0.2">
      <c r="A7" s="32">
        <v>6</v>
      </c>
      <c r="B7" s="33">
        <v>17</v>
      </c>
      <c r="C7" s="32">
        <v>24845</v>
      </c>
      <c r="D7" s="32">
        <v>465931.37874358997</v>
      </c>
      <c r="E7" s="32">
        <v>343047.75455299101</v>
      </c>
      <c r="F7" s="32">
        <v>122883.624190598</v>
      </c>
      <c r="G7" s="32">
        <v>343047.75455299101</v>
      </c>
      <c r="H7" s="32">
        <v>0.263737601279315</v>
      </c>
    </row>
    <row r="8" spans="1:8" ht="14.25" x14ac:dyDescent="0.2">
      <c r="A8" s="32">
        <v>7</v>
      </c>
      <c r="B8" s="33">
        <v>18</v>
      </c>
      <c r="C8" s="32">
        <v>194493</v>
      </c>
      <c r="D8" s="32">
        <v>319349.45568034198</v>
      </c>
      <c r="E8" s="32">
        <v>263695.3651</v>
      </c>
      <c r="F8" s="32">
        <v>55654.090580341901</v>
      </c>
      <c r="G8" s="32">
        <v>263695.3651</v>
      </c>
      <c r="H8" s="32">
        <v>0.17427332218799799</v>
      </c>
    </row>
    <row r="9" spans="1:8" ht="14.25" x14ac:dyDescent="0.2">
      <c r="A9" s="32">
        <v>8</v>
      </c>
      <c r="B9" s="33">
        <v>19</v>
      </c>
      <c r="C9" s="32">
        <v>22805</v>
      </c>
      <c r="D9" s="32">
        <v>163883.07902222199</v>
      </c>
      <c r="E9" s="32">
        <v>156899.40154102599</v>
      </c>
      <c r="F9" s="32">
        <v>6983.6774811965797</v>
      </c>
      <c r="G9" s="32">
        <v>156899.40154102599</v>
      </c>
      <c r="H9" s="32">
        <v>4.2613780036739497E-2</v>
      </c>
    </row>
    <row r="10" spans="1:8" ht="14.25" x14ac:dyDescent="0.2">
      <c r="A10" s="32">
        <v>9</v>
      </c>
      <c r="B10" s="33">
        <v>21</v>
      </c>
      <c r="C10" s="32">
        <v>217666</v>
      </c>
      <c r="D10" s="32">
        <v>971217.66573247896</v>
      </c>
      <c r="E10" s="32">
        <v>897708.48924700904</v>
      </c>
      <c r="F10" s="32">
        <v>73509.176485470103</v>
      </c>
      <c r="G10" s="32">
        <v>897708.48924700904</v>
      </c>
      <c r="H10" s="36">
        <v>7.5687643541811497E-2</v>
      </c>
    </row>
    <row r="11" spans="1:8" ht="14.25" x14ac:dyDescent="0.2">
      <c r="A11" s="32">
        <v>10</v>
      </c>
      <c r="B11" s="33">
        <v>22</v>
      </c>
      <c r="C11" s="32">
        <v>39642</v>
      </c>
      <c r="D11" s="32">
        <v>730765.91489999997</v>
      </c>
      <c r="E11" s="32">
        <v>657496.52896923095</v>
      </c>
      <c r="F11" s="32">
        <v>73269.385930769204</v>
      </c>
      <c r="G11" s="32">
        <v>657496.52896923095</v>
      </c>
      <c r="H11" s="32">
        <v>0.100263825168687</v>
      </c>
    </row>
    <row r="12" spans="1:8" ht="14.25" x14ac:dyDescent="0.2">
      <c r="A12" s="32">
        <v>11</v>
      </c>
      <c r="B12" s="33">
        <v>23</v>
      </c>
      <c r="C12" s="32">
        <v>285182.73599999998</v>
      </c>
      <c r="D12" s="32">
        <v>2404398.6721051298</v>
      </c>
      <c r="E12" s="32">
        <v>2054482.8307598301</v>
      </c>
      <c r="F12" s="32">
        <v>349915.84134529898</v>
      </c>
      <c r="G12" s="32">
        <v>2054482.8307598301</v>
      </c>
      <c r="H12" s="32">
        <v>0.14553153992508899</v>
      </c>
    </row>
    <row r="13" spans="1:8" ht="14.25" x14ac:dyDescent="0.2">
      <c r="A13" s="32">
        <v>12</v>
      </c>
      <c r="B13" s="33">
        <v>24</v>
      </c>
      <c r="C13" s="32">
        <v>39086.853999999999</v>
      </c>
      <c r="D13" s="32">
        <v>798610.58465897397</v>
      </c>
      <c r="E13" s="32">
        <v>728512.82917521405</v>
      </c>
      <c r="F13" s="32">
        <v>70097.755483760702</v>
      </c>
      <c r="G13" s="32">
        <v>728512.82917521405</v>
      </c>
      <c r="H13" s="32">
        <v>8.7774638641552799E-2</v>
      </c>
    </row>
    <row r="14" spans="1:8" ht="14.25" x14ac:dyDescent="0.2">
      <c r="A14" s="32">
        <v>13</v>
      </c>
      <c r="B14" s="33">
        <v>25</v>
      </c>
      <c r="C14" s="32">
        <v>104419</v>
      </c>
      <c r="D14" s="32">
        <v>1219722.6479</v>
      </c>
      <c r="E14" s="32">
        <v>1129354.4502999999</v>
      </c>
      <c r="F14" s="32">
        <v>90368.1976</v>
      </c>
      <c r="G14" s="32">
        <v>1129354.4502999999</v>
      </c>
      <c r="H14" s="32">
        <v>7.4089136375049797E-2</v>
      </c>
    </row>
    <row r="15" spans="1:8" ht="14.25" x14ac:dyDescent="0.2">
      <c r="A15" s="32">
        <v>14</v>
      </c>
      <c r="B15" s="33">
        <v>26</v>
      </c>
      <c r="C15" s="32">
        <v>78053</v>
      </c>
      <c r="D15" s="32">
        <v>446167.077281454</v>
      </c>
      <c r="E15" s="32">
        <v>402984.69798608997</v>
      </c>
      <c r="F15" s="32">
        <v>43182.379295363397</v>
      </c>
      <c r="G15" s="32">
        <v>402984.69798608997</v>
      </c>
      <c r="H15" s="32">
        <v>9.6785221263923193E-2</v>
      </c>
    </row>
    <row r="16" spans="1:8" ht="14.25" x14ac:dyDescent="0.2">
      <c r="A16" s="32">
        <v>15</v>
      </c>
      <c r="B16" s="33">
        <v>27</v>
      </c>
      <c r="C16" s="32">
        <v>189212.70699999999</v>
      </c>
      <c r="D16" s="32">
        <v>1410874.5565666701</v>
      </c>
      <c r="E16" s="32">
        <v>1298976.1584000001</v>
      </c>
      <c r="F16" s="32">
        <v>111898.398166667</v>
      </c>
      <c r="G16" s="32">
        <v>1298976.1584000001</v>
      </c>
      <c r="H16" s="32">
        <v>7.9311372967820107E-2</v>
      </c>
    </row>
    <row r="17" spans="1:8" ht="14.25" x14ac:dyDescent="0.2">
      <c r="A17" s="32">
        <v>16</v>
      </c>
      <c r="B17" s="33">
        <v>29</v>
      </c>
      <c r="C17" s="32">
        <v>236992</v>
      </c>
      <c r="D17" s="32">
        <v>3029965.2773897401</v>
      </c>
      <c r="E17" s="32">
        <v>2681539.7968076901</v>
      </c>
      <c r="F17" s="32">
        <v>348425.48058205098</v>
      </c>
      <c r="G17" s="32">
        <v>2681539.7968076901</v>
      </c>
      <c r="H17" s="32">
        <v>0.114993225560068</v>
      </c>
    </row>
    <row r="18" spans="1:8" ht="14.25" x14ac:dyDescent="0.2">
      <c r="A18" s="32">
        <v>17</v>
      </c>
      <c r="B18" s="33">
        <v>31</v>
      </c>
      <c r="C18" s="32">
        <v>38750.019999999997</v>
      </c>
      <c r="D18" s="32">
        <v>363936.77424182702</v>
      </c>
      <c r="E18" s="32">
        <v>305285.56361889601</v>
      </c>
      <c r="F18" s="32">
        <v>58651.210622931001</v>
      </c>
      <c r="G18" s="32">
        <v>305285.56361889601</v>
      </c>
      <c r="H18" s="32">
        <v>0.161157692143412</v>
      </c>
    </row>
    <row r="19" spans="1:8" ht="14.25" x14ac:dyDescent="0.2">
      <c r="A19" s="32">
        <v>18</v>
      </c>
      <c r="B19" s="33">
        <v>32</v>
      </c>
      <c r="C19" s="32">
        <v>26080.812999999998</v>
      </c>
      <c r="D19" s="32">
        <v>455661.431835761</v>
      </c>
      <c r="E19" s="32">
        <v>421759.34930534603</v>
      </c>
      <c r="F19" s="32">
        <v>33902.082530415202</v>
      </c>
      <c r="G19" s="32">
        <v>421759.34930534603</v>
      </c>
      <c r="H19" s="32">
        <v>7.4401913705601605E-2</v>
      </c>
    </row>
    <row r="20" spans="1:8" ht="14.25" x14ac:dyDescent="0.2">
      <c r="A20" s="32">
        <v>19</v>
      </c>
      <c r="B20" s="33">
        <v>33</v>
      </c>
      <c r="C20" s="32">
        <v>38952.811999999998</v>
      </c>
      <c r="D20" s="32">
        <v>693407.88284492097</v>
      </c>
      <c r="E20" s="32">
        <v>545411.47727522999</v>
      </c>
      <c r="F20" s="32">
        <v>147996.40556969101</v>
      </c>
      <c r="G20" s="32">
        <v>545411.47727522999</v>
      </c>
      <c r="H20" s="32">
        <v>0.21343340511574599</v>
      </c>
    </row>
    <row r="21" spans="1:8" ht="14.25" x14ac:dyDescent="0.2">
      <c r="A21" s="32">
        <v>20</v>
      </c>
      <c r="B21" s="33">
        <v>34</v>
      </c>
      <c r="C21" s="32">
        <v>52129.076999999997</v>
      </c>
      <c r="D21" s="32">
        <v>341059.09162010398</v>
      </c>
      <c r="E21" s="32">
        <v>248637.74868944701</v>
      </c>
      <c r="F21" s="32">
        <v>92421.342930657396</v>
      </c>
      <c r="G21" s="32">
        <v>248637.74868944701</v>
      </c>
      <c r="H21" s="32">
        <v>0.27098337268077499</v>
      </c>
    </row>
    <row r="22" spans="1:8" ht="14.25" x14ac:dyDescent="0.2">
      <c r="A22" s="32">
        <v>21</v>
      </c>
      <c r="B22" s="33">
        <v>35</v>
      </c>
      <c r="C22" s="32">
        <v>53704.521999999997</v>
      </c>
      <c r="D22" s="32">
        <v>1329734.8664946901</v>
      </c>
      <c r="E22" s="32">
        <v>1278676.2229778799</v>
      </c>
      <c r="F22" s="32">
        <v>51058.643516814198</v>
      </c>
      <c r="G22" s="32">
        <v>1278676.2229778799</v>
      </c>
      <c r="H22" s="32">
        <v>3.8397612037811502E-2</v>
      </c>
    </row>
    <row r="23" spans="1:8" ht="14.25" x14ac:dyDescent="0.2">
      <c r="A23" s="32">
        <v>22</v>
      </c>
      <c r="B23" s="33">
        <v>36</v>
      </c>
      <c r="C23" s="32">
        <v>205221.649</v>
      </c>
      <c r="D23" s="32">
        <v>716139.74045840697</v>
      </c>
      <c r="E23" s="32">
        <v>631456.34651271999</v>
      </c>
      <c r="F23" s="32">
        <v>84683.393945686796</v>
      </c>
      <c r="G23" s="32">
        <v>631456.34651271999</v>
      </c>
      <c r="H23" s="32">
        <v>0.11824981796357301</v>
      </c>
    </row>
    <row r="24" spans="1:8" ht="14.25" x14ac:dyDescent="0.2">
      <c r="A24" s="32">
        <v>23</v>
      </c>
      <c r="B24" s="33">
        <v>37</v>
      </c>
      <c r="C24" s="32">
        <v>121438.333</v>
      </c>
      <c r="D24" s="32">
        <v>970496.90757168096</v>
      </c>
      <c r="E24" s="32">
        <v>886444.84375122096</v>
      </c>
      <c r="F24" s="32">
        <v>84052.063820460506</v>
      </c>
      <c r="G24" s="32">
        <v>886444.84375122096</v>
      </c>
      <c r="H24" s="32">
        <v>8.6607245386047194E-2</v>
      </c>
    </row>
    <row r="25" spans="1:8" ht="14.25" x14ac:dyDescent="0.2">
      <c r="A25" s="32">
        <v>24</v>
      </c>
      <c r="B25" s="33">
        <v>38</v>
      </c>
      <c r="C25" s="32">
        <v>131179.038</v>
      </c>
      <c r="D25" s="32">
        <v>696163.20005575195</v>
      </c>
      <c r="E25" s="32">
        <v>652558.75373185799</v>
      </c>
      <c r="F25" s="32">
        <v>43604.446323893797</v>
      </c>
      <c r="G25" s="32">
        <v>652558.75373185799</v>
      </c>
      <c r="H25" s="32">
        <v>6.2635379635697097E-2</v>
      </c>
    </row>
    <row r="26" spans="1:8" ht="14.25" x14ac:dyDescent="0.2">
      <c r="A26" s="32">
        <v>25</v>
      </c>
      <c r="B26" s="33">
        <v>39</v>
      </c>
      <c r="C26" s="32">
        <v>111413.391</v>
      </c>
      <c r="D26" s="32">
        <v>148570.94222369001</v>
      </c>
      <c r="E26" s="32">
        <v>108811.908939243</v>
      </c>
      <c r="F26" s="32">
        <v>39759.033284446603</v>
      </c>
      <c r="G26" s="32">
        <v>108811.908939243</v>
      </c>
      <c r="H26" s="32">
        <v>0.26760975389511299</v>
      </c>
    </row>
    <row r="27" spans="1:8" ht="14.25" x14ac:dyDescent="0.2">
      <c r="A27" s="32">
        <v>26</v>
      </c>
      <c r="B27" s="33">
        <v>40</v>
      </c>
      <c r="C27" s="32">
        <v>0.47399999999999998</v>
      </c>
      <c r="D27" s="32">
        <v>1.6814</v>
      </c>
      <c r="E27" s="32">
        <v>5.3609999999999998</v>
      </c>
      <c r="F27" s="32">
        <v>-3.6796000000000002</v>
      </c>
      <c r="G27" s="32">
        <v>5.3609999999999998</v>
      </c>
      <c r="H27" s="32">
        <v>-2.18841441655763</v>
      </c>
    </row>
    <row r="28" spans="1:8" ht="14.25" x14ac:dyDescent="0.2">
      <c r="A28" s="32">
        <v>27</v>
      </c>
      <c r="B28" s="33">
        <v>42</v>
      </c>
      <c r="C28" s="32">
        <v>13904.343999999999</v>
      </c>
      <c r="D28" s="32">
        <v>285802.315</v>
      </c>
      <c r="E28" s="32">
        <v>263396.89370000002</v>
      </c>
      <c r="F28" s="32">
        <v>22405.421300000002</v>
      </c>
      <c r="G28" s="32">
        <v>263396.89370000002</v>
      </c>
      <c r="H28" s="32">
        <v>7.8394820909690702E-2</v>
      </c>
    </row>
    <row r="29" spans="1:8" ht="14.25" x14ac:dyDescent="0.2">
      <c r="A29" s="32">
        <v>28</v>
      </c>
      <c r="B29" s="33">
        <v>75</v>
      </c>
      <c r="C29" s="32">
        <v>485</v>
      </c>
      <c r="D29" s="32">
        <v>293303.41880341899</v>
      </c>
      <c r="E29" s="32">
        <v>275267.61965811998</v>
      </c>
      <c r="F29" s="32">
        <v>18035.799145299101</v>
      </c>
      <c r="G29" s="32">
        <v>275267.61965811998</v>
      </c>
      <c r="H29" s="32">
        <v>6.1491949936619397E-2</v>
      </c>
    </row>
    <row r="30" spans="1:8" ht="14.25" x14ac:dyDescent="0.2">
      <c r="A30" s="32">
        <v>29</v>
      </c>
      <c r="B30" s="33">
        <v>76</v>
      </c>
      <c r="C30" s="32">
        <v>3773</v>
      </c>
      <c r="D30" s="32">
        <v>845287.63072393194</v>
      </c>
      <c r="E30" s="32">
        <v>787639.46965555602</v>
      </c>
      <c r="F30" s="32">
        <v>57648.161068376103</v>
      </c>
      <c r="G30" s="32">
        <v>787639.46965555602</v>
      </c>
      <c r="H30" s="32">
        <v>6.8199461311180307E-2</v>
      </c>
    </row>
    <row r="31" spans="1:8" ht="14.25" x14ac:dyDescent="0.2">
      <c r="A31" s="32">
        <v>30</v>
      </c>
      <c r="B31" s="33">
        <v>99</v>
      </c>
      <c r="C31" s="32">
        <v>62</v>
      </c>
      <c r="D31" s="32">
        <v>35989.720520384202</v>
      </c>
      <c r="E31" s="32">
        <v>33284.855442099702</v>
      </c>
      <c r="F31" s="32">
        <v>2704.8650782845498</v>
      </c>
      <c r="G31" s="32">
        <v>33284.855442099702</v>
      </c>
      <c r="H31" s="32">
        <v>7.5156601362117798E-2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2014-11-30T04:24:48Z</dcterms:modified>
</cp:coreProperties>
</file>