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<sst xmlns="http://schemas.openxmlformats.org/spreadsheetml/2006/main" count="116" uniqueCount="73">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</sst>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12506702.1458</v>
      </c>
      <c r="F3" s="25">
        <f>RA!I7</f>
        <v>1607148.3821</v>
      </c>
      <c r="G3" s="16">
        <f>E3-F3</f>
        <v>10899553.763700001</v>
      </c>
      <c r="H3" s="27">
        <f>RA!J7</f>
        <v>12.850297091625499</v>
      </c>
      <c r="I3" s="20">
        <f>SUM(I4:I40)</f>
        <v>12506705.631377494</v>
      </c>
      <c r="J3" s="21">
        <f>SUM(J4:J40)</f>
        <v>10899553.833110565</v>
      </c>
      <c r="K3" s="22">
        <f>E3-I3</f>
        <v>-3.4855774939060211</v>
      </c>
      <c r="L3" s="22">
        <f>G3-J3</f>
        <v>-6.9410564377903938E-2</v>
      </c>
    </row>
    <row r="4" spans="1:13" x14ac:dyDescent="0.15">
      <c r="A4" s="42">
        <f>RA!A8</f>
        <v>41976</v>
      </c>
      <c r="B4" s="12">
        <v>12</v>
      </c>
      <c r="C4" s="39" t="s">
        <v>6</v>
      </c>
      <c r="D4" s="39"/>
      <c r="E4" s="15">
        <f>VLOOKUP(C4,RA!B8:D39,3,0)</f>
        <v>483546.59220000001</v>
      </c>
      <c r="F4" s="25">
        <f>VLOOKUP(C4,RA!B8:I43,8,0)</f>
        <v>118271.7184</v>
      </c>
      <c r="G4" s="16">
        <f t="shared" ref="G4:G40" si="0">E4-F4</f>
        <v>365274.8738</v>
      </c>
      <c r="H4" s="27">
        <f>RA!J8</f>
        <v>24.459218678782801</v>
      </c>
      <c r="I4" s="20">
        <f>VLOOKUP(B4,RMS!B:D,3,FALSE)</f>
        <v>483547.17482649599</v>
      </c>
      <c r="J4" s="21">
        <f>VLOOKUP(B4,RMS!B:E,4,FALSE)</f>
        <v>365274.87872393202</v>
      </c>
      <c r="K4" s="22">
        <f t="shared" ref="K4:K40" si="1">E4-I4</f>
        <v>-0.58262649597600102</v>
      </c>
      <c r="L4" s="22">
        <f t="shared" ref="L4:L40" si="2">G4-J4</f>
        <v>-4.923932021483779E-3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61053.4879</v>
      </c>
      <c r="F5" s="25">
        <f>VLOOKUP(C5,RA!B9:I44,8,0)</f>
        <v>14853.228800000001</v>
      </c>
      <c r="G5" s="16">
        <f t="shared" si="0"/>
        <v>46200.259099999996</v>
      </c>
      <c r="H5" s="27">
        <f>RA!J9</f>
        <v>24.328223187393</v>
      </c>
      <c r="I5" s="20">
        <f>VLOOKUP(B5,RMS!B:D,3,FALSE)</f>
        <v>61053.517687141699</v>
      </c>
      <c r="J5" s="21">
        <f>VLOOKUP(B5,RMS!B:E,4,FALSE)</f>
        <v>46200.2697668482</v>
      </c>
      <c r="K5" s="22">
        <f t="shared" si="1"/>
        <v>-2.9787141698761843E-2</v>
      </c>
      <c r="L5" s="22">
        <f t="shared" si="2"/>
        <v>-1.0666848203982227E-2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73491.810299999997</v>
      </c>
      <c r="F6" s="25">
        <f>VLOOKUP(C6,RA!B10:I45,8,0)</f>
        <v>18849.457900000001</v>
      </c>
      <c r="G6" s="16">
        <f t="shared" si="0"/>
        <v>54642.352399999996</v>
      </c>
      <c r="H6" s="27">
        <f>RA!J10</f>
        <v>25.6483788099039</v>
      </c>
      <c r="I6" s="20">
        <f>VLOOKUP(B6,RMS!B:D,3,FALSE)</f>
        <v>73493.464529914505</v>
      </c>
      <c r="J6" s="21">
        <f>VLOOKUP(B6,RMS!B:E,4,FALSE)</f>
        <v>54642.3525239316</v>
      </c>
      <c r="K6" s="22">
        <f t="shared" si="1"/>
        <v>-1.6542299145075958</v>
      </c>
      <c r="L6" s="22">
        <f t="shared" si="2"/>
        <v>-1.2393160432111472E-4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90042.843299999993</v>
      </c>
      <c r="F7" s="25">
        <f>VLOOKUP(C7,RA!B11:I46,8,0)</f>
        <v>21273.528200000001</v>
      </c>
      <c r="G7" s="16">
        <f t="shared" si="0"/>
        <v>68769.315099999993</v>
      </c>
      <c r="H7" s="27">
        <f>RA!J11</f>
        <v>23.626006710074702</v>
      </c>
      <c r="I7" s="20">
        <f>VLOOKUP(B7,RMS!B:D,3,FALSE)</f>
        <v>90042.863772649594</v>
      </c>
      <c r="J7" s="21">
        <f>VLOOKUP(B7,RMS!B:E,4,FALSE)</f>
        <v>68769.314714529901</v>
      </c>
      <c r="K7" s="22">
        <f t="shared" si="1"/>
        <v>-2.047264960128814E-2</v>
      </c>
      <c r="L7" s="22">
        <f t="shared" si="2"/>
        <v>3.8547009171452373E-4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258591.9534</v>
      </c>
      <c r="F8" s="25">
        <f>VLOOKUP(C8,RA!B12:I47,8,0)</f>
        <v>44736.468000000001</v>
      </c>
      <c r="G8" s="16">
        <f t="shared" si="0"/>
        <v>213855.48540000001</v>
      </c>
      <c r="H8" s="27">
        <f>RA!J12</f>
        <v>17.300023226476799</v>
      </c>
      <c r="I8" s="20">
        <f>VLOOKUP(B8,RMS!B:D,3,FALSE)</f>
        <v>258591.96962906001</v>
      </c>
      <c r="J8" s="21">
        <f>VLOOKUP(B8,RMS!B:E,4,FALSE)</f>
        <v>213855.48512393201</v>
      </c>
      <c r="K8" s="22">
        <f t="shared" si="1"/>
        <v>-1.6229060012847185E-2</v>
      </c>
      <c r="L8" s="22">
        <f t="shared" si="2"/>
        <v>2.7606799267232418E-4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376223.17930000002</v>
      </c>
      <c r="F9" s="25">
        <f>VLOOKUP(C9,RA!B13:I48,8,0)</f>
        <v>94761.0285</v>
      </c>
      <c r="G9" s="16">
        <f t="shared" si="0"/>
        <v>281462.1508</v>
      </c>
      <c r="H9" s="27">
        <f>RA!J13</f>
        <v>25.187450883890801</v>
      </c>
      <c r="I9" s="20">
        <f>VLOOKUP(B9,RMS!B:D,3,FALSE)</f>
        <v>376223.39907435898</v>
      </c>
      <c r="J9" s="21">
        <f>VLOOKUP(B9,RMS!B:E,4,FALSE)</f>
        <v>281462.15048461501</v>
      </c>
      <c r="K9" s="22">
        <f t="shared" si="1"/>
        <v>-0.2197743589640595</v>
      </c>
      <c r="L9" s="22">
        <f t="shared" si="2"/>
        <v>3.1538499752059579E-4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226616.43460000001</v>
      </c>
      <c r="F10" s="25">
        <f>VLOOKUP(C10,RA!B14:I49,8,0)</f>
        <v>47125.468200000003</v>
      </c>
      <c r="G10" s="16">
        <f t="shared" si="0"/>
        <v>179490.9664</v>
      </c>
      <c r="H10" s="27">
        <f>RA!J14</f>
        <v>20.7952562148377</v>
      </c>
      <c r="I10" s="20">
        <f>VLOOKUP(B10,RMS!B:D,3,FALSE)</f>
        <v>226616.41871453001</v>
      </c>
      <c r="J10" s="21">
        <f>VLOOKUP(B10,RMS!B:E,4,FALSE)</f>
        <v>179490.96924444399</v>
      </c>
      <c r="K10" s="22">
        <f t="shared" si="1"/>
        <v>1.5885469998465851E-2</v>
      </c>
      <c r="L10" s="22">
        <f t="shared" si="2"/>
        <v>-2.8444439813029021E-3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137379.94339999999</v>
      </c>
      <c r="F11" s="25">
        <f>VLOOKUP(C11,RA!B15:I50,8,0)</f>
        <v>17898.5821</v>
      </c>
      <c r="G11" s="16">
        <f t="shared" si="0"/>
        <v>119481.36129999999</v>
      </c>
      <c r="H11" s="27">
        <f>RA!J15</f>
        <v>13.0285263314499</v>
      </c>
      <c r="I11" s="20">
        <f>VLOOKUP(B11,RMS!B:D,3,FALSE)</f>
        <v>137380.083164957</v>
      </c>
      <c r="J11" s="21">
        <f>VLOOKUP(B11,RMS!B:E,4,FALSE)</f>
        <v>119481.36431965799</v>
      </c>
      <c r="K11" s="22">
        <f t="shared" si="1"/>
        <v>-0.13976495701353997</v>
      </c>
      <c r="L11" s="22">
        <f t="shared" si="2"/>
        <v>-3.0196580046322197E-3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464342.59860000003</v>
      </c>
      <c r="F12" s="25">
        <f>VLOOKUP(C12,RA!B16:I51,8,0)</f>
        <v>36303.2935</v>
      </c>
      <c r="G12" s="16">
        <f t="shared" si="0"/>
        <v>428039.3051</v>
      </c>
      <c r="H12" s="27">
        <f>RA!J16</f>
        <v>7.8182130197520099</v>
      </c>
      <c r="I12" s="20">
        <f>VLOOKUP(B12,RMS!B:D,3,FALSE)</f>
        <v>464342.37058376102</v>
      </c>
      <c r="J12" s="21">
        <f>VLOOKUP(B12,RMS!B:E,4,FALSE)</f>
        <v>428039.30522649601</v>
      </c>
      <c r="K12" s="22">
        <f t="shared" si="1"/>
        <v>0.22801623900886625</v>
      </c>
      <c r="L12" s="22">
        <f t="shared" si="2"/>
        <v>-1.2649601558223367E-4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425552.141</v>
      </c>
      <c r="F13" s="25">
        <f>VLOOKUP(C13,RA!B17:I52,8,0)</f>
        <v>64189.677900000002</v>
      </c>
      <c r="G13" s="16">
        <f t="shared" si="0"/>
        <v>361362.46309999999</v>
      </c>
      <c r="H13" s="27">
        <f>RA!J17</f>
        <v>15.083857350396899</v>
      </c>
      <c r="I13" s="20">
        <f>VLOOKUP(B13,RMS!B:D,3,FALSE)</f>
        <v>425552.205230769</v>
      </c>
      <c r="J13" s="21">
        <f>VLOOKUP(B13,RMS!B:E,4,FALSE)</f>
        <v>361362.46360427397</v>
      </c>
      <c r="K13" s="22">
        <f t="shared" si="1"/>
        <v>-6.4230768999550492E-2</v>
      </c>
      <c r="L13" s="22">
        <f t="shared" si="2"/>
        <v>-5.0427397945895791E-4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1164143.4284999999</v>
      </c>
      <c r="F14" s="25">
        <f>VLOOKUP(C14,RA!B18:I53,8,0)</f>
        <v>187154.9656</v>
      </c>
      <c r="G14" s="16">
        <f t="shared" si="0"/>
        <v>976988.46289999993</v>
      </c>
      <c r="H14" s="27">
        <f>RA!J18</f>
        <v>16.076624324646101</v>
      </c>
      <c r="I14" s="20">
        <f>VLOOKUP(B14,RMS!B:D,3,FALSE)</f>
        <v>1164143.3495265001</v>
      </c>
      <c r="J14" s="21">
        <f>VLOOKUP(B14,RMS!B:E,4,FALSE)</f>
        <v>976988.46985042701</v>
      </c>
      <c r="K14" s="22">
        <f t="shared" si="1"/>
        <v>7.897349982522428E-2</v>
      </c>
      <c r="L14" s="22">
        <f t="shared" si="2"/>
        <v>-6.9504270795732737E-3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587879.5246</v>
      </c>
      <c r="F15" s="25">
        <f>VLOOKUP(C15,RA!B19:I54,8,0)</f>
        <v>51012.0893</v>
      </c>
      <c r="G15" s="16">
        <f t="shared" si="0"/>
        <v>536867.43530000001</v>
      </c>
      <c r="H15" s="27">
        <f>RA!J19</f>
        <v>8.6773032850071097</v>
      </c>
      <c r="I15" s="20">
        <f>VLOOKUP(B15,RMS!B:D,3,FALSE)</f>
        <v>587879.49234615394</v>
      </c>
      <c r="J15" s="21">
        <f>VLOOKUP(B15,RMS!B:E,4,FALSE)</f>
        <v>536867.43490085495</v>
      </c>
      <c r="K15" s="22">
        <f t="shared" si="1"/>
        <v>3.2253846060484648E-2</v>
      </c>
      <c r="L15" s="22">
        <f t="shared" si="2"/>
        <v>3.9914506487548351E-4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742111.65249999997</v>
      </c>
      <c r="F16" s="25">
        <f>VLOOKUP(C16,RA!B20:I55,8,0)</f>
        <v>53790.970300000001</v>
      </c>
      <c r="G16" s="16">
        <f t="shared" si="0"/>
        <v>688320.68219999992</v>
      </c>
      <c r="H16" s="27">
        <f>RA!J20</f>
        <v>7.2483662153519397</v>
      </c>
      <c r="I16" s="20">
        <f>VLOOKUP(B16,RMS!B:D,3,FALSE)</f>
        <v>742111.78020000004</v>
      </c>
      <c r="J16" s="21">
        <f>VLOOKUP(B16,RMS!B:E,4,FALSE)</f>
        <v>688320.68220000004</v>
      </c>
      <c r="K16" s="22">
        <f t="shared" si="1"/>
        <v>-0.12770000007003546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270410.55160000001</v>
      </c>
      <c r="F17" s="25">
        <f>VLOOKUP(C17,RA!B21:I56,8,0)</f>
        <v>32595.711800000001</v>
      </c>
      <c r="G17" s="16">
        <f t="shared" si="0"/>
        <v>237814.83980000002</v>
      </c>
      <c r="H17" s="27">
        <f>RA!J21</f>
        <v>12.0541567653827</v>
      </c>
      <c r="I17" s="20">
        <f>VLOOKUP(B17,RMS!B:D,3,FALSE)</f>
        <v>270410.301930346</v>
      </c>
      <c r="J17" s="21">
        <f>VLOOKUP(B17,RMS!B:E,4,FALSE)</f>
        <v>237814.839722759</v>
      </c>
      <c r="K17" s="22">
        <f t="shared" si="1"/>
        <v>0.24966965400381014</v>
      </c>
      <c r="L17" s="22">
        <f t="shared" si="2"/>
        <v>7.7241013059392571E-5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683254.6557</v>
      </c>
      <c r="F18" s="25">
        <f>VLOOKUP(C18,RA!B22:I57,8,0)</f>
        <v>83305.299599999998</v>
      </c>
      <c r="G18" s="16">
        <f t="shared" si="0"/>
        <v>599949.35609999998</v>
      </c>
      <c r="H18" s="27">
        <f>RA!J22</f>
        <v>12.192423264888401</v>
      </c>
      <c r="I18" s="20">
        <f>VLOOKUP(B18,RMS!B:D,3,FALSE)</f>
        <v>683255.05020000006</v>
      </c>
      <c r="J18" s="21">
        <f>VLOOKUP(B18,RMS!B:E,4,FALSE)</f>
        <v>599949.35510000004</v>
      </c>
      <c r="K18" s="22">
        <f t="shared" si="1"/>
        <v>-0.39450000005308539</v>
      </c>
      <c r="L18" s="22">
        <f t="shared" si="2"/>
        <v>9.9999993108212948E-4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1814479.6059999999</v>
      </c>
      <c r="F19" s="25">
        <f>VLOOKUP(C19,RA!B23:I58,8,0)</f>
        <v>145529.4558</v>
      </c>
      <c r="G19" s="16">
        <f t="shared" si="0"/>
        <v>1668950.1502</v>
      </c>
      <c r="H19" s="27">
        <f>RA!J23</f>
        <v>8.0204514461762404</v>
      </c>
      <c r="I19" s="20">
        <f>VLOOKUP(B19,RMS!B:D,3,FALSE)</f>
        <v>1814480.70561111</v>
      </c>
      <c r="J19" s="21">
        <f>VLOOKUP(B19,RMS!B:E,4,FALSE)</f>
        <v>1668950.17224103</v>
      </c>
      <c r="K19" s="22">
        <f t="shared" si="1"/>
        <v>-1.0996111100539565</v>
      </c>
      <c r="L19" s="22">
        <f t="shared" si="2"/>
        <v>-2.2041029995307326E-2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215755.73050000001</v>
      </c>
      <c r="F20" s="25">
        <f>VLOOKUP(C20,RA!B24:I59,8,0)</f>
        <v>29681.0792</v>
      </c>
      <c r="G20" s="16">
        <f t="shared" si="0"/>
        <v>186074.6513</v>
      </c>
      <c r="H20" s="27">
        <f>RA!J24</f>
        <v>13.7567976207241</v>
      </c>
      <c r="I20" s="20">
        <f>VLOOKUP(B20,RMS!B:D,3,FALSE)</f>
        <v>215755.70646212099</v>
      </c>
      <c r="J20" s="21">
        <f>VLOOKUP(B20,RMS!B:E,4,FALSE)</f>
        <v>186074.646772512</v>
      </c>
      <c r="K20" s="22">
        <f t="shared" si="1"/>
        <v>2.4037879018578678E-2</v>
      </c>
      <c r="L20" s="22">
        <f t="shared" si="2"/>
        <v>4.5274879958014935E-3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264884.3505</v>
      </c>
      <c r="F21" s="25">
        <f>VLOOKUP(C21,RA!B25:I60,8,0)</f>
        <v>25680.3279</v>
      </c>
      <c r="G21" s="16">
        <f t="shared" si="0"/>
        <v>239204.0226</v>
      </c>
      <c r="H21" s="27">
        <f>RA!J25</f>
        <v>9.6949207650529008</v>
      </c>
      <c r="I21" s="20">
        <f>VLOOKUP(B21,RMS!B:D,3,FALSE)</f>
        <v>264884.34172086098</v>
      </c>
      <c r="J21" s="21">
        <f>VLOOKUP(B21,RMS!B:E,4,FALSE)</f>
        <v>239204.016703106</v>
      </c>
      <c r="K21" s="22">
        <f t="shared" si="1"/>
        <v>8.7791390251368284E-3</v>
      </c>
      <c r="L21" s="22">
        <f t="shared" si="2"/>
        <v>5.8968939993064851E-3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394576.85190000001</v>
      </c>
      <c r="F22" s="25">
        <f>VLOOKUP(C22,RA!B26:I61,8,0)</f>
        <v>109615.1449</v>
      </c>
      <c r="G22" s="16">
        <f t="shared" si="0"/>
        <v>284961.70699999999</v>
      </c>
      <c r="H22" s="27">
        <f>RA!J26</f>
        <v>27.780429686174401</v>
      </c>
      <c r="I22" s="20">
        <f>VLOOKUP(B22,RMS!B:D,3,FALSE)</f>
        <v>394576.83172465803</v>
      </c>
      <c r="J22" s="21">
        <f>VLOOKUP(B22,RMS!B:E,4,FALSE)</f>
        <v>284961.68375698099</v>
      </c>
      <c r="K22" s="22">
        <f t="shared" si="1"/>
        <v>2.0175341982394457E-2</v>
      </c>
      <c r="L22" s="22">
        <f t="shared" si="2"/>
        <v>2.3243019008077681E-2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209176.51149999999</v>
      </c>
      <c r="F23" s="25">
        <f>VLOOKUP(C23,RA!B27:I62,8,0)</f>
        <v>59942.846400000002</v>
      </c>
      <c r="G23" s="16">
        <f t="shared" si="0"/>
        <v>149233.66509999998</v>
      </c>
      <c r="H23" s="27">
        <f>RA!J27</f>
        <v>28.656585756283601</v>
      </c>
      <c r="I23" s="20">
        <f>VLOOKUP(B23,RMS!B:D,3,FALSE)</f>
        <v>209176.45167712</v>
      </c>
      <c r="J23" s="21">
        <f>VLOOKUP(B23,RMS!B:E,4,FALSE)</f>
        <v>149233.66594707401</v>
      </c>
      <c r="K23" s="22">
        <f t="shared" si="1"/>
        <v>5.9822879993589595E-2</v>
      </c>
      <c r="L23" s="22">
        <f t="shared" si="2"/>
        <v>-8.4707402857020497E-4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934488.0675</v>
      </c>
      <c r="F24" s="25">
        <f>VLOOKUP(C24,RA!B28:I63,8,0)</f>
        <v>48640.189299999998</v>
      </c>
      <c r="G24" s="16">
        <f t="shared" si="0"/>
        <v>885847.87820000004</v>
      </c>
      <c r="H24" s="27">
        <f>RA!J28</f>
        <v>5.20500913726221</v>
      </c>
      <c r="I24" s="20">
        <f>VLOOKUP(B24,RMS!B:D,3,FALSE)</f>
        <v>934488.06438318605</v>
      </c>
      <c r="J24" s="21">
        <f>VLOOKUP(B24,RMS!B:E,4,FALSE)</f>
        <v>885847.872800885</v>
      </c>
      <c r="K24" s="22">
        <f t="shared" si="1"/>
        <v>3.1168139539659023E-3</v>
      </c>
      <c r="L24" s="22">
        <f t="shared" si="2"/>
        <v>5.399115034379065E-3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594883.61580000003</v>
      </c>
      <c r="F25" s="25">
        <f>VLOOKUP(C25,RA!B29:I64,8,0)</f>
        <v>85997.787500000006</v>
      </c>
      <c r="G25" s="16">
        <f t="shared" si="0"/>
        <v>508885.82830000005</v>
      </c>
      <c r="H25" s="27">
        <f>RA!J29</f>
        <v>14.4562373573443</v>
      </c>
      <c r="I25" s="20">
        <f>VLOOKUP(B25,RMS!B:D,3,FALSE)</f>
        <v>594883.61600619496</v>
      </c>
      <c r="J25" s="21">
        <f>VLOOKUP(B25,RMS!B:E,4,FALSE)</f>
        <v>508885.81364132301</v>
      </c>
      <c r="K25" s="22">
        <f t="shared" si="1"/>
        <v>-2.0619493443518877E-4</v>
      </c>
      <c r="L25" s="22">
        <f t="shared" si="2"/>
        <v>1.4658677042461932E-2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638923.2746</v>
      </c>
      <c r="F26" s="25">
        <f>VLOOKUP(C26,RA!B30:I65,8,0)</f>
        <v>75710.977100000004</v>
      </c>
      <c r="G26" s="16">
        <f t="shared" si="0"/>
        <v>563212.29749999999</v>
      </c>
      <c r="H26" s="27">
        <f>RA!J30</f>
        <v>11.849776038820799</v>
      </c>
      <c r="I26" s="20">
        <f>VLOOKUP(B26,RMS!B:D,3,FALSE)</f>
        <v>638923.23185044201</v>
      </c>
      <c r="J26" s="21">
        <f>VLOOKUP(B26,RMS!B:E,4,FALSE)</f>
        <v>563212.36758385599</v>
      </c>
      <c r="K26" s="22">
        <f t="shared" si="1"/>
        <v>4.2749557993374765E-2</v>
      </c>
      <c r="L26" s="22">
        <f t="shared" si="2"/>
        <v>-7.0083856000564992E-2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435486.73310000001</v>
      </c>
      <c r="F27" s="25">
        <f>VLOOKUP(C27,RA!B31:I66,8,0)</f>
        <v>38135.106500000002</v>
      </c>
      <c r="G27" s="16">
        <f t="shared" si="0"/>
        <v>397351.62660000002</v>
      </c>
      <c r="H27" s="27">
        <f>RA!J31</f>
        <v>8.7568928285223109</v>
      </c>
      <c r="I27" s="20">
        <f>VLOOKUP(B27,RMS!B:D,3,FALSE)</f>
        <v>435486.72230088501</v>
      </c>
      <c r="J27" s="21">
        <f>VLOOKUP(B27,RMS!B:E,4,FALSE)</f>
        <v>397351.637380531</v>
      </c>
      <c r="K27" s="22">
        <f t="shared" si="1"/>
        <v>1.0799114999826998E-2</v>
      </c>
      <c r="L27" s="22">
        <f t="shared" si="2"/>
        <v>-1.0780530981719494E-2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100102.4351</v>
      </c>
      <c r="F28" s="25">
        <f>VLOOKUP(C28,RA!B32:I67,8,0)</f>
        <v>29053.0121</v>
      </c>
      <c r="G28" s="16">
        <f t="shared" si="0"/>
        <v>71049.42300000001</v>
      </c>
      <c r="H28" s="27">
        <f>RA!J32</f>
        <v>29.023282071986301</v>
      </c>
      <c r="I28" s="20">
        <f>VLOOKUP(B28,RMS!B:D,3,FALSE)</f>
        <v>100102.357565335</v>
      </c>
      <c r="J28" s="21">
        <f>VLOOKUP(B28,RMS!B:E,4,FALSE)</f>
        <v>71049.415040214997</v>
      </c>
      <c r="K28" s="22">
        <f t="shared" si="1"/>
        <v>7.7534665004350245E-2</v>
      </c>
      <c r="L28" s="22">
        <f t="shared" si="2"/>
        <v>7.9597850126447156E-3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149559.4227</v>
      </c>
      <c r="F31" s="25">
        <f>VLOOKUP(C31,RA!B35:I70,8,0)</f>
        <v>24066.817599999998</v>
      </c>
      <c r="G31" s="16">
        <f t="shared" si="0"/>
        <v>125492.6051</v>
      </c>
      <c r="H31" s="27">
        <f>RA!J35</f>
        <v>16.0918096402896</v>
      </c>
      <c r="I31" s="20">
        <f>VLOOKUP(B31,RMS!B:D,3,FALSE)</f>
        <v>149559.42240000001</v>
      </c>
      <c r="J31" s="21">
        <f>VLOOKUP(B31,RMS!B:E,4,FALSE)</f>
        <v>125492.6076</v>
      </c>
      <c r="K31" s="22">
        <f t="shared" si="1"/>
        <v>2.9999998514540493E-4</v>
      </c>
      <c r="L31" s="22">
        <f t="shared" si="2"/>
        <v>-2.5000000023283064E-3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196747.86290000001</v>
      </c>
      <c r="F35" s="25">
        <f>VLOOKUP(C35,RA!B8:I74,8,0)</f>
        <v>9827.6445999999996</v>
      </c>
      <c r="G35" s="16">
        <f t="shared" si="0"/>
        <v>186920.21830000001</v>
      </c>
      <c r="H35" s="27">
        <f>RA!J39</f>
        <v>4.9950451583786899</v>
      </c>
      <c r="I35" s="20">
        <f>VLOOKUP(B35,RMS!B:D,3,FALSE)</f>
        <v>196747.86324786299</v>
      </c>
      <c r="J35" s="21">
        <f>VLOOKUP(B35,RMS!B:E,4,FALSE)</f>
        <v>186920.217948718</v>
      </c>
      <c r="K35" s="22">
        <f t="shared" si="1"/>
        <v>-3.4786298056133091E-4</v>
      </c>
      <c r="L35" s="22">
        <f t="shared" si="2"/>
        <v>3.5128201125189662E-4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499721.80940000003</v>
      </c>
      <c r="F36" s="25">
        <f>VLOOKUP(C36,RA!B8:I75,8,0)</f>
        <v>38001.957000000002</v>
      </c>
      <c r="G36" s="16">
        <f t="shared" si="0"/>
        <v>461719.85240000003</v>
      </c>
      <c r="H36" s="27">
        <f>RA!J40</f>
        <v>7.6046224689748403</v>
      </c>
      <c r="I36" s="20">
        <f>VLOOKUP(B36,RMS!B:D,3,FALSE)</f>
        <v>499721.79748290603</v>
      </c>
      <c r="J36" s="21">
        <f>VLOOKUP(B36,RMS!B:E,4,FALSE)</f>
        <v>461719.850802564</v>
      </c>
      <c r="K36" s="22">
        <f t="shared" si="1"/>
        <v>1.1917094001546502E-2</v>
      </c>
      <c r="L36" s="22">
        <f t="shared" si="2"/>
        <v>1.5974360285326838E-3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13275.0774</v>
      </c>
      <c r="F40" s="25">
        <f>VLOOKUP(C40,RA!B8:I78,8,0)</f>
        <v>1144.5481</v>
      </c>
      <c r="G40" s="16">
        <f t="shared" si="0"/>
        <v>12130.5293</v>
      </c>
      <c r="H40" s="27">
        <f>RA!J43</f>
        <v>0</v>
      </c>
      <c r="I40" s="20">
        <f>VLOOKUP(B40,RMS!B:D,3,FALSE)</f>
        <v>13275.077528174899</v>
      </c>
      <c r="J40" s="21">
        <f>VLOOKUP(B40,RMS!B:E,4,FALSE)</f>
        <v>12130.5293850692</v>
      </c>
      <c r="K40" s="22">
        <f t="shared" si="1"/>
        <v>-1.2817489914596081E-4</v>
      </c>
      <c r="L40" s="22">
        <f t="shared" si="2"/>
        <v>-8.5069199485587887E-5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12506702.1458</v>
      </c>
      <c r="E7" s="66">
        <v>16231879</v>
      </c>
      <c r="F7" s="67">
        <v>77.050242586209507</v>
      </c>
      <c r="G7" s="66">
        <v>12938713.620999999</v>
      </c>
      <c r="H7" s="67">
        <v>-3.3389059210556402</v>
      </c>
      <c r="I7" s="66">
        <v>1607148.3821</v>
      </c>
      <c r="J7" s="67">
        <v>12.850297091625499</v>
      </c>
      <c r="K7" s="66">
        <v>1568746.8570000001</v>
      </c>
      <c r="L7" s="67">
        <v>12.1244422200818</v>
      </c>
      <c r="M7" s="67">
        <v>2.4479108868742001E-2</v>
      </c>
      <c r="N7" s="66">
        <v>40733433.748599999</v>
      </c>
      <c r="O7" s="66">
        <v>6533613618.6966</v>
      </c>
      <c r="P7" s="66">
        <v>704113</v>
      </c>
      <c r="Q7" s="66">
        <v>783221</v>
      </c>
      <c r="R7" s="67">
        <v>-10.100342049051299</v>
      </c>
      <c r="S7" s="66">
        <v>17.762350852491</v>
      </c>
      <c r="T7" s="66">
        <v>17.472004033727401</v>
      </c>
      <c r="U7" s="68">
        <v>1.63461932023991</v>
      </c>
      <c r="V7" s="56"/>
      <c r="W7" s="56"/>
    </row>
    <row r="8" spans="1:23" ht="14.25" thickBot="1" x14ac:dyDescent="0.2">
      <c r="A8" s="51">
        <v>41976</v>
      </c>
      <c r="B8" s="54" t="s">
        <v>6</v>
      </c>
      <c r="C8" s="55"/>
      <c r="D8" s="69">
        <v>483546.59220000001</v>
      </c>
      <c r="E8" s="69">
        <v>602900</v>
      </c>
      <c r="F8" s="70">
        <v>80.2034486979599</v>
      </c>
      <c r="G8" s="69">
        <v>500870.55129999999</v>
      </c>
      <c r="H8" s="70">
        <v>-3.45876974700069</v>
      </c>
      <c r="I8" s="69">
        <v>118271.7184</v>
      </c>
      <c r="J8" s="70">
        <v>24.459218678782801</v>
      </c>
      <c r="K8" s="69">
        <v>84592.941399999996</v>
      </c>
      <c r="L8" s="70">
        <v>16.889182480471401</v>
      </c>
      <c r="M8" s="70">
        <v>0.398127508544111</v>
      </c>
      <c r="N8" s="69">
        <v>1597974.7849999999</v>
      </c>
      <c r="O8" s="69">
        <v>248349600.19639999</v>
      </c>
      <c r="P8" s="69">
        <v>19206</v>
      </c>
      <c r="Q8" s="69">
        <v>21303</v>
      </c>
      <c r="R8" s="70">
        <v>-9.8436839881706799</v>
      </c>
      <c r="S8" s="69">
        <v>25.1768505779444</v>
      </c>
      <c r="T8" s="69">
        <v>25.823023029620199</v>
      </c>
      <c r="U8" s="71">
        <v>-2.5665340852517802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61053.4879</v>
      </c>
      <c r="E9" s="69">
        <v>74495</v>
      </c>
      <c r="F9" s="70">
        <v>81.956490905429902</v>
      </c>
      <c r="G9" s="69">
        <v>64958.561699999998</v>
      </c>
      <c r="H9" s="70">
        <v>-6.0116383395847102</v>
      </c>
      <c r="I9" s="69">
        <v>14853.228800000001</v>
      </c>
      <c r="J9" s="70">
        <v>24.328223187393</v>
      </c>
      <c r="K9" s="69">
        <v>15196.4859</v>
      </c>
      <c r="L9" s="70">
        <v>23.394123118338701</v>
      </c>
      <c r="M9" s="70">
        <v>-2.2587926067829001E-2</v>
      </c>
      <c r="N9" s="69">
        <v>210439.18830000001</v>
      </c>
      <c r="O9" s="69">
        <v>42249374.678000003</v>
      </c>
      <c r="P9" s="69">
        <v>3539</v>
      </c>
      <c r="Q9" s="69">
        <v>4316</v>
      </c>
      <c r="R9" s="70">
        <v>-18.002780352177901</v>
      </c>
      <c r="S9" s="69">
        <v>17.251621333710101</v>
      </c>
      <c r="T9" s="69">
        <v>16.991228104726599</v>
      </c>
      <c r="U9" s="71">
        <v>1.5093840975669599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73491.810299999997</v>
      </c>
      <c r="E10" s="69">
        <v>105231</v>
      </c>
      <c r="F10" s="70">
        <v>69.838555463694206</v>
      </c>
      <c r="G10" s="69">
        <v>96005.931400000001</v>
      </c>
      <c r="H10" s="70">
        <v>-23.450760564154098</v>
      </c>
      <c r="I10" s="69">
        <v>18849.457900000001</v>
      </c>
      <c r="J10" s="70">
        <v>25.6483788099039</v>
      </c>
      <c r="K10" s="69">
        <v>26073.506099999999</v>
      </c>
      <c r="L10" s="70">
        <v>27.158224205301501</v>
      </c>
      <c r="M10" s="70">
        <v>-0.27706470208853101</v>
      </c>
      <c r="N10" s="69">
        <v>257881.55160000001</v>
      </c>
      <c r="O10" s="69">
        <v>59068319.935800001</v>
      </c>
      <c r="P10" s="69">
        <v>66444</v>
      </c>
      <c r="Q10" s="69">
        <v>71438</v>
      </c>
      <c r="R10" s="70">
        <v>-6.9906772306055602</v>
      </c>
      <c r="S10" s="69">
        <v>1.10607143308651</v>
      </c>
      <c r="T10" s="69">
        <v>1.28656305887623</v>
      </c>
      <c r="U10" s="71">
        <v>-16.318261225322001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90042.843299999993</v>
      </c>
      <c r="E11" s="69">
        <v>76885</v>
      </c>
      <c r="F11" s="70">
        <v>117.11366755544</v>
      </c>
      <c r="G11" s="69">
        <v>55189.447699999997</v>
      </c>
      <c r="H11" s="70">
        <v>63.152281917110002</v>
      </c>
      <c r="I11" s="69">
        <v>21273.528200000001</v>
      </c>
      <c r="J11" s="70">
        <v>23.626006710074702</v>
      </c>
      <c r="K11" s="69">
        <v>11764.2739</v>
      </c>
      <c r="L11" s="70">
        <v>21.316165300201</v>
      </c>
      <c r="M11" s="70">
        <v>0.808316295661902</v>
      </c>
      <c r="N11" s="69">
        <v>243587.39989999999</v>
      </c>
      <c r="O11" s="69">
        <v>24709433.845100001</v>
      </c>
      <c r="P11" s="69">
        <v>3673</v>
      </c>
      <c r="Q11" s="69">
        <v>3296</v>
      </c>
      <c r="R11" s="70">
        <v>11.4381067961165</v>
      </c>
      <c r="S11" s="69">
        <v>24.514795344405101</v>
      </c>
      <c r="T11" s="69">
        <v>23.985706856796099</v>
      </c>
      <c r="U11" s="71">
        <v>2.1582415034509101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258591.9534</v>
      </c>
      <c r="E12" s="69">
        <v>245200</v>
      </c>
      <c r="F12" s="70">
        <v>105.461644942904</v>
      </c>
      <c r="G12" s="69">
        <v>242909.97659999999</v>
      </c>
      <c r="H12" s="70">
        <v>6.4558800834366501</v>
      </c>
      <c r="I12" s="69">
        <v>44736.468000000001</v>
      </c>
      <c r="J12" s="70">
        <v>17.300023226476799</v>
      </c>
      <c r="K12" s="69">
        <v>-21614.706600000001</v>
      </c>
      <c r="L12" s="70">
        <v>-8.8982374880357202</v>
      </c>
      <c r="M12" s="70">
        <v>-3.06972358347904</v>
      </c>
      <c r="N12" s="69">
        <v>776936.72120000003</v>
      </c>
      <c r="O12" s="69">
        <v>87554498.908299997</v>
      </c>
      <c r="P12" s="69">
        <v>2203</v>
      </c>
      <c r="Q12" s="69">
        <v>2314</v>
      </c>
      <c r="R12" s="70">
        <v>-4.79688850475367</v>
      </c>
      <c r="S12" s="69">
        <v>117.38173100317699</v>
      </c>
      <c r="T12" s="69">
        <v>109.099014606742</v>
      </c>
      <c r="U12" s="71">
        <v>7.0562227406679803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376223.17930000002</v>
      </c>
      <c r="E13" s="69">
        <v>373200</v>
      </c>
      <c r="F13" s="70">
        <v>100.81006948017099</v>
      </c>
      <c r="G13" s="69">
        <v>322518.90980000002</v>
      </c>
      <c r="H13" s="70">
        <v>16.651510304714499</v>
      </c>
      <c r="I13" s="69">
        <v>94761.0285</v>
      </c>
      <c r="J13" s="70">
        <v>25.187450883890801</v>
      </c>
      <c r="K13" s="69">
        <v>69926.231799999994</v>
      </c>
      <c r="L13" s="70">
        <v>21.6812812133597</v>
      </c>
      <c r="M13" s="70">
        <v>0.35515708569899002</v>
      </c>
      <c r="N13" s="69">
        <v>1154529.3200999999</v>
      </c>
      <c r="O13" s="69">
        <v>124874182.35330001</v>
      </c>
      <c r="P13" s="69">
        <v>9475</v>
      </c>
      <c r="Q13" s="69">
        <v>9667</v>
      </c>
      <c r="R13" s="70">
        <v>-1.98613840902038</v>
      </c>
      <c r="S13" s="69">
        <v>39.706931852242803</v>
      </c>
      <c r="T13" s="69">
        <v>38.114908596255297</v>
      </c>
      <c r="U13" s="71">
        <v>4.0094340754195601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226616.43460000001</v>
      </c>
      <c r="E14" s="69">
        <v>127152</v>
      </c>
      <c r="F14" s="70">
        <v>178.22482902353099</v>
      </c>
      <c r="G14" s="69">
        <v>148408.78529999999</v>
      </c>
      <c r="H14" s="70">
        <v>52.697452608285701</v>
      </c>
      <c r="I14" s="69">
        <v>47125.468200000003</v>
      </c>
      <c r="J14" s="70">
        <v>20.7952562148377</v>
      </c>
      <c r="K14" s="69">
        <v>29625.759399999999</v>
      </c>
      <c r="L14" s="70">
        <v>19.962267961504601</v>
      </c>
      <c r="M14" s="70">
        <v>0.59069232837960595</v>
      </c>
      <c r="N14" s="69">
        <v>631790.25009999995</v>
      </c>
      <c r="O14" s="69">
        <v>60866475.053199999</v>
      </c>
      <c r="P14" s="69">
        <v>4178</v>
      </c>
      <c r="Q14" s="69">
        <v>2825</v>
      </c>
      <c r="R14" s="70">
        <v>47.893805309734503</v>
      </c>
      <c r="S14" s="69">
        <v>54.2404103877453</v>
      </c>
      <c r="T14" s="69">
        <v>70.798578725663702</v>
      </c>
      <c r="U14" s="71">
        <v>-30.527365518715602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137379.94339999999</v>
      </c>
      <c r="E15" s="69">
        <v>88880</v>
      </c>
      <c r="F15" s="70">
        <v>154.567893114311</v>
      </c>
      <c r="G15" s="69">
        <v>94813.209400000007</v>
      </c>
      <c r="H15" s="70">
        <v>44.895362438812299</v>
      </c>
      <c r="I15" s="69">
        <v>17898.5821</v>
      </c>
      <c r="J15" s="70">
        <v>13.0285263314499</v>
      </c>
      <c r="K15" s="69">
        <v>16954.776099999999</v>
      </c>
      <c r="L15" s="70">
        <v>17.8822932029131</v>
      </c>
      <c r="M15" s="70">
        <v>5.5666084555372003E-2</v>
      </c>
      <c r="N15" s="69">
        <v>376399.81510000001</v>
      </c>
      <c r="O15" s="69">
        <v>47386533.749700002</v>
      </c>
      <c r="P15" s="69">
        <v>4406</v>
      </c>
      <c r="Q15" s="69">
        <v>3330</v>
      </c>
      <c r="R15" s="70">
        <v>32.312312312312301</v>
      </c>
      <c r="S15" s="69">
        <v>31.180195960054501</v>
      </c>
      <c r="T15" s="69">
        <v>34.945696816816799</v>
      </c>
      <c r="U15" s="71">
        <v>-12.076578548724999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464342.59860000003</v>
      </c>
      <c r="E16" s="69">
        <v>479200</v>
      </c>
      <c r="F16" s="70">
        <v>96.899540609348904</v>
      </c>
      <c r="G16" s="69">
        <v>491728.77980000002</v>
      </c>
      <c r="H16" s="70">
        <v>-5.5693671643825304</v>
      </c>
      <c r="I16" s="69">
        <v>36303.2935</v>
      </c>
      <c r="J16" s="70">
        <v>7.8182130197520099</v>
      </c>
      <c r="K16" s="69">
        <v>41711.645199999999</v>
      </c>
      <c r="L16" s="70">
        <v>8.4826528186870203</v>
      </c>
      <c r="M16" s="70">
        <v>-0.129660474288844</v>
      </c>
      <c r="N16" s="69">
        <v>1659154.8465</v>
      </c>
      <c r="O16" s="69">
        <v>337460930.26459998</v>
      </c>
      <c r="P16" s="69">
        <v>21744</v>
      </c>
      <c r="Q16" s="69">
        <v>27311</v>
      </c>
      <c r="R16" s="70">
        <v>-20.383728168137399</v>
      </c>
      <c r="S16" s="69">
        <v>21.3549760209713</v>
      </c>
      <c r="T16" s="69">
        <v>19.802644941598601</v>
      </c>
      <c r="U16" s="71">
        <v>7.2691773469950798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425552.141</v>
      </c>
      <c r="E17" s="69">
        <v>601900</v>
      </c>
      <c r="F17" s="70">
        <v>70.701468848646002</v>
      </c>
      <c r="G17" s="69">
        <v>421123.9276</v>
      </c>
      <c r="H17" s="70">
        <v>1.0515226302234999</v>
      </c>
      <c r="I17" s="69">
        <v>64189.677900000002</v>
      </c>
      <c r="J17" s="70">
        <v>15.083857350396899</v>
      </c>
      <c r="K17" s="69">
        <v>53486.588199999998</v>
      </c>
      <c r="L17" s="70">
        <v>12.7009140764862</v>
      </c>
      <c r="M17" s="70">
        <v>0.20010791602519901</v>
      </c>
      <c r="N17" s="69">
        <v>1257987.3499</v>
      </c>
      <c r="O17" s="69">
        <v>317325648.33099997</v>
      </c>
      <c r="P17" s="69">
        <v>9071</v>
      </c>
      <c r="Q17" s="69">
        <v>9088</v>
      </c>
      <c r="R17" s="70">
        <v>-0.18705985915492601</v>
      </c>
      <c r="S17" s="69">
        <v>46.913476022489299</v>
      </c>
      <c r="T17" s="69">
        <v>41.898263875440101</v>
      </c>
      <c r="U17" s="71">
        <v>10.6903443791821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1164143.4284999999</v>
      </c>
      <c r="E18" s="69">
        <v>1339200</v>
      </c>
      <c r="F18" s="70">
        <v>86.928272737455202</v>
      </c>
      <c r="G18" s="69">
        <v>1179181.2117000001</v>
      </c>
      <c r="H18" s="70">
        <v>-1.2752733041192601</v>
      </c>
      <c r="I18" s="69">
        <v>187154.9656</v>
      </c>
      <c r="J18" s="70">
        <v>16.076624324646101</v>
      </c>
      <c r="K18" s="69">
        <v>194794.1335</v>
      </c>
      <c r="L18" s="70">
        <v>16.519440062920399</v>
      </c>
      <c r="M18" s="70">
        <v>-3.9216621993393E-2</v>
      </c>
      <c r="N18" s="69">
        <v>3846611.5156999999</v>
      </c>
      <c r="O18" s="69">
        <v>745006634.39670002</v>
      </c>
      <c r="P18" s="69">
        <v>55105</v>
      </c>
      <c r="Q18" s="69">
        <v>63755</v>
      </c>
      <c r="R18" s="70">
        <v>-13.567563328366401</v>
      </c>
      <c r="S18" s="69">
        <v>21.125912866346098</v>
      </c>
      <c r="T18" s="69">
        <v>20.265938682456301</v>
      </c>
      <c r="U18" s="71">
        <v>4.07070780481983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587879.5246</v>
      </c>
      <c r="E19" s="69">
        <v>601200</v>
      </c>
      <c r="F19" s="70">
        <v>97.784352062541601</v>
      </c>
      <c r="G19" s="69">
        <v>530274.22580000001</v>
      </c>
      <c r="H19" s="70">
        <v>10.863303550741801</v>
      </c>
      <c r="I19" s="69">
        <v>51012.0893</v>
      </c>
      <c r="J19" s="70">
        <v>8.6773032850071097</v>
      </c>
      <c r="K19" s="69">
        <v>53076.513599999998</v>
      </c>
      <c r="L19" s="70">
        <v>10.0092576666207</v>
      </c>
      <c r="M19" s="70">
        <v>-3.8895250648113E-2</v>
      </c>
      <c r="N19" s="69">
        <v>1757225.8803999999</v>
      </c>
      <c r="O19" s="69">
        <v>249232691.4531</v>
      </c>
      <c r="P19" s="69">
        <v>11957</v>
      </c>
      <c r="Q19" s="69">
        <v>12969</v>
      </c>
      <c r="R19" s="70">
        <v>-7.8032230703986496</v>
      </c>
      <c r="S19" s="69">
        <v>49.166139048256298</v>
      </c>
      <c r="T19" s="69">
        <v>43.961056064461403</v>
      </c>
      <c r="U19" s="71">
        <v>10.5867230670403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742111.65249999997</v>
      </c>
      <c r="E20" s="69">
        <v>913100</v>
      </c>
      <c r="F20" s="70">
        <v>81.273864034607399</v>
      </c>
      <c r="G20" s="69">
        <v>852702.79590000003</v>
      </c>
      <c r="H20" s="70">
        <v>-12.9694829114844</v>
      </c>
      <c r="I20" s="69">
        <v>53790.970300000001</v>
      </c>
      <c r="J20" s="70">
        <v>7.2483662153519397</v>
      </c>
      <c r="K20" s="69">
        <v>54116.974499999997</v>
      </c>
      <c r="L20" s="70">
        <v>6.3465224648268297</v>
      </c>
      <c r="M20" s="70">
        <v>-6.0240655175580003E-3</v>
      </c>
      <c r="N20" s="69">
        <v>2478625.6856999998</v>
      </c>
      <c r="O20" s="69">
        <v>386891533.65549999</v>
      </c>
      <c r="P20" s="69">
        <v>31364</v>
      </c>
      <c r="Q20" s="69">
        <v>36449</v>
      </c>
      <c r="R20" s="70">
        <v>-13.951000027435599</v>
      </c>
      <c r="S20" s="69">
        <v>23.661256615865302</v>
      </c>
      <c r="T20" s="69">
        <v>22.795098951960298</v>
      </c>
      <c r="U20" s="71">
        <v>3.6606579184145001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270410.55160000001</v>
      </c>
      <c r="E21" s="69">
        <v>326300</v>
      </c>
      <c r="F21" s="70">
        <v>82.871759607723007</v>
      </c>
      <c r="G21" s="69">
        <v>298415.44209999999</v>
      </c>
      <c r="H21" s="70">
        <v>-9.3845312772438305</v>
      </c>
      <c r="I21" s="69">
        <v>32595.711800000001</v>
      </c>
      <c r="J21" s="70">
        <v>12.0541567653827</v>
      </c>
      <c r="K21" s="69">
        <v>40096.019800000002</v>
      </c>
      <c r="L21" s="70">
        <v>13.4363086299548</v>
      </c>
      <c r="M21" s="70">
        <v>-0.18705866660610501</v>
      </c>
      <c r="N21" s="69">
        <v>876305.29850000003</v>
      </c>
      <c r="O21" s="69">
        <v>145976905.2525</v>
      </c>
      <c r="P21" s="69">
        <v>24494</v>
      </c>
      <c r="Q21" s="69">
        <v>25556</v>
      </c>
      <c r="R21" s="70">
        <v>-4.1555799029582099</v>
      </c>
      <c r="S21" s="69">
        <v>11.0398690128195</v>
      </c>
      <c r="T21" s="69">
        <v>11.280457411175499</v>
      </c>
      <c r="U21" s="71">
        <v>-2.1792685952760902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683254.6557</v>
      </c>
      <c r="E22" s="69">
        <v>897400</v>
      </c>
      <c r="F22" s="70">
        <v>76.137135691999106</v>
      </c>
      <c r="G22" s="69">
        <v>775931.39679999999</v>
      </c>
      <c r="H22" s="70">
        <v>-11.9439349254594</v>
      </c>
      <c r="I22" s="69">
        <v>83305.299599999998</v>
      </c>
      <c r="J22" s="70">
        <v>12.192423264888401</v>
      </c>
      <c r="K22" s="69">
        <v>113174.4069</v>
      </c>
      <c r="L22" s="70">
        <v>14.5856202451325</v>
      </c>
      <c r="M22" s="70">
        <v>-0.26392104114485998</v>
      </c>
      <c r="N22" s="69">
        <v>2340489.7093000002</v>
      </c>
      <c r="O22" s="69">
        <v>444510225.41600001</v>
      </c>
      <c r="P22" s="69">
        <v>39706</v>
      </c>
      <c r="Q22" s="69">
        <v>48435</v>
      </c>
      <c r="R22" s="70">
        <v>-18.022091462785198</v>
      </c>
      <c r="S22" s="69">
        <v>17.207844046239899</v>
      </c>
      <c r="T22" s="69">
        <v>16.824904189119401</v>
      </c>
      <c r="U22" s="71">
        <v>2.2253796355395301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1814479.6059999999</v>
      </c>
      <c r="E23" s="69">
        <v>2470300</v>
      </c>
      <c r="F23" s="70">
        <v>73.451791523296805</v>
      </c>
      <c r="G23" s="69">
        <v>2047413.6609</v>
      </c>
      <c r="H23" s="70">
        <v>-11.376990363422999</v>
      </c>
      <c r="I23" s="69">
        <v>145529.4558</v>
      </c>
      <c r="J23" s="70">
        <v>8.0204514461762404</v>
      </c>
      <c r="K23" s="69">
        <v>212262.95540000001</v>
      </c>
      <c r="L23" s="70">
        <v>10.3673702805467</v>
      </c>
      <c r="M23" s="70">
        <v>-0.314390702203518</v>
      </c>
      <c r="N23" s="69">
        <v>6280694.1124</v>
      </c>
      <c r="O23" s="69">
        <v>975776573.38390005</v>
      </c>
      <c r="P23" s="69">
        <v>57275</v>
      </c>
      <c r="Q23" s="69">
        <v>70972</v>
      </c>
      <c r="R23" s="70">
        <v>-19.299160232204201</v>
      </c>
      <c r="S23" s="69">
        <v>31.6801327979048</v>
      </c>
      <c r="T23" s="69">
        <v>30.978262407710101</v>
      </c>
      <c r="U23" s="71">
        <v>2.21549068203774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215755.73050000001</v>
      </c>
      <c r="E24" s="69">
        <v>277390</v>
      </c>
      <c r="F24" s="70">
        <v>77.780644760085096</v>
      </c>
      <c r="G24" s="69">
        <v>222167.2064</v>
      </c>
      <c r="H24" s="70">
        <v>-2.8858786154318699</v>
      </c>
      <c r="I24" s="69">
        <v>29681.0792</v>
      </c>
      <c r="J24" s="70">
        <v>13.7567976207241</v>
      </c>
      <c r="K24" s="69">
        <v>36261.825100000002</v>
      </c>
      <c r="L24" s="70">
        <v>16.321862117990801</v>
      </c>
      <c r="M24" s="70">
        <v>-0.18147861785368299</v>
      </c>
      <c r="N24" s="69">
        <v>681419.59180000005</v>
      </c>
      <c r="O24" s="69">
        <v>102471345.8769</v>
      </c>
      <c r="P24" s="69">
        <v>23708</v>
      </c>
      <c r="Q24" s="69">
        <v>24181</v>
      </c>
      <c r="R24" s="70">
        <v>-1.9560812207931799</v>
      </c>
      <c r="S24" s="69">
        <v>9.1005454066138007</v>
      </c>
      <c r="T24" s="69">
        <v>9.3978713576775199</v>
      </c>
      <c r="U24" s="71">
        <v>-3.2671223292576999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264884.3505</v>
      </c>
      <c r="E25" s="69">
        <v>324084</v>
      </c>
      <c r="F25" s="70">
        <v>81.733239067649095</v>
      </c>
      <c r="G25" s="69">
        <v>228020.40580000001</v>
      </c>
      <c r="H25" s="70">
        <v>16.166949870413699</v>
      </c>
      <c r="I25" s="69">
        <v>25680.3279</v>
      </c>
      <c r="J25" s="70">
        <v>9.6949207650529008</v>
      </c>
      <c r="K25" s="69">
        <v>24155.453099999999</v>
      </c>
      <c r="L25" s="70">
        <v>10.593548860353801</v>
      </c>
      <c r="M25" s="70">
        <v>6.3127559383268E-2</v>
      </c>
      <c r="N25" s="69">
        <v>804446.39399999997</v>
      </c>
      <c r="O25" s="69">
        <v>103584387.12630001</v>
      </c>
      <c r="P25" s="69">
        <v>18149</v>
      </c>
      <c r="Q25" s="69">
        <v>17393</v>
      </c>
      <c r="R25" s="70">
        <v>4.3465762088196396</v>
      </c>
      <c r="S25" s="69">
        <v>14.594983222216101</v>
      </c>
      <c r="T25" s="69">
        <v>15.4670255620077</v>
      </c>
      <c r="U25" s="71">
        <v>-5.9749458188085001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394576.85190000001</v>
      </c>
      <c r="E26" s="69">
        <v>504600</v>
      </c>
      <c r="F26" s="70">
        <v>78.195967479191395</v>
      </c>
      <c r="G26" s="69">
        <v>422174.68680000002</v>
      </c>
      <c r="H26" s="70">
        <v>-6.5370652866911696</v>
      </c>
      <c r="I26" s="69">
        <v>109615.1449</v>
      </c>
      <c r="J26" s="70">
        <v>27.780429686174401</v>
      </c>
      <c r="K26" s="69">
        <v>94299.990600000005</v>
      </c>
      <c r="L26" s="70">
        <v>22.336723055277201</v>
      </c>
      <c r="M26" s="70">
        <v>0.16240886348508299</v>
      </c>
      <c r="N26" s="69">
        <v>1501028.4103999999</v>
      </c>
      <c r="O26" s="69">
        <v>210062492.4655</v>
      </c>
      <c r="P26" s="69">
        <v>31675</v>
      </c>
      <c r="Q26" s="69">
        <v>42310</v>
      </c>
      <c r="R26" s="70">
        <v>-25.135901678090299</v>
      </c>
      <c r="S26" s="69">
        <v>12.4570434696133</v>
      </c>
      <c r="T26" s="69">
        <v>12.486576591822301</v>
      </c>
      <c r="U26" s="71">
        <v>-0.23707970740443801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209176.51149999999</v>
      </c>
      <c r="E27" s="69">
        <v>267283</v>
      </c>
      <c r="F27" s="70">
        <v>78.260312664853402</v>
      </c>
      <c r="G27" s="69">
        <v>208173.0343</v>
      </c>
      <c r="H27" s="70">
        <v>0.48203995458600002</v>
      </c>
      <c r="I27" s="69">
        <v>59942.846400000002</v>
      </c>
      <c r="J27" s="70">
        <v>28.656585756283601</v>
      </c>
      <c r="K27" s="69">
        <v>61802.438000000002</v>
      </c>
      <c r="L27" s="70">
        <v>29.688013247160502</v>
      </c>
      <c r="M27" s="70">
        <v>-3.0089291946703001E-2</v>
      </c>
      <c r="N27" s="69">
        <v>686672.31180000002</v>
      </c>
      <c r="O27" s="69">
        <v>94460634.540399998</v>
      </c>
      <c r="P27" s="69">
        <v>28147</v>
      </c>
      <c r="Q27" s="69">
        <v>31040</v>
      </c>
      <c r="R27" s="70">
        <v>-9.3202319587628804</v>
      </c>
      <c r="S27" s="69">
        <v>7.4315739332788597</v>
      </c>
      <c r="T27" s="69">
        <v>7.3182857087628896</v>
      </c>
      <c r="U27" s="71">
        <v>1.5244176473662301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934488.0675</v>
      </c>
      <c r="E28" s="69">
        <v>1445500</v>
      </c>
      <c r="F28" s="70">
        <v>64.648084918713295</v>
      </c>
      <c r="G28" s="69">
        <v>961336.04469999997</v>
      </c>
      <c r="H28" s="70">
        <v>-2.7927775462094799</v>
      </c>
      <c r="I28" s="69">
        <v>48640.189299999998</v>
      </c>
      <c r="J28" s="70">
        <v>5.20500913726221</v>
      </c>
      <c r="K28" s="69">
        <v>36498.341800000002</v>
      </c>
      <c r="L28" s="70">
        <v>3.7966267884389899</v>
      </c>
      <c r="M28" s="70">
        <v>0.33266846933851602</v>
      </c>
      <c r="N28" s="69">
        <v>2766264.0633</v>
      </c>
      <c r="O28" s="69">
        <v>336257508.18800002</v>
      </c>
      <c r="P28" s="69">
        <v>45121</v>
      </c>
      <c r="Q28" s="69">
        <v>44147</v>
      </c>
      <c r="R28" s="70">
        <v>2.2062654313996299</v>
      </c>
      <c r="S28" s="69">
        <v>20.7107126947541</v>
      </c>
      <c r="T28" s="69">
        <v>20.802014125535099</v>
      </c>
      <c r="U28" s="71">
        <v>-0.44084156893433801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594883.61580000003</v>
      </c>
      <c r="E29" s="69">
        <v>582500</v>
      </c>
      <c r="F29" s="70">
        <v>102.125942626609</v>
      </c>
      <c r="G29" s="69">
        <v>509517.16330000001</v>
      </c>
      <c r="H29" s="70">
        <v>16.754382118770099</v>
      </c>
      <c r="I29" s="69">
        <v>85997.787500000006</v>
      </c>
      <c r="J29" s="70">
        <v>14.4562373573443</v>
      </c>
      <c r="K29" s="69">
        <v>75638.847299999994</v>
      </c>
      <c r="L29" s="70">
        <v>14.8452010546825</v>
      </c>
      <c r="M29" s="70">
        <v>0.136952644967132</v>
      </c>
      <c r="N29" s="69">
        <v>1759289.5127000001</v>
      </c>
      <c r="O29" s="69">
        <v>228554135.61680001</v>
      </c>
      <c r="P29" s="69">
        <v>93252</v>
      </c>
      <c r="Q29" s="69">
        <v>94669</v>
      </c>
      <c r="R29" s="70">
        <v>-1.4967940931033401</v>
      </c>
      <c r="S29" s="69">
        <v>6.3793121412945597</v>
      </c>
      <c r="T29" s="69">
        <v>5.99178043921453</v>
      </c>
      <c r="U29" s="71">
        <v>6.0748195651293004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638923.2746</v>
      </c>
      <c r="E30" s="69">
        <v>904200</v>
      </c>
      <c r="F30" s="70">
        <v>70.661720261004206</v>
      </c>
      <c r="G30" s="69">
        <v>658051.55720000004</v>
      </c>
      <c r="H30" s="70">
        <v>-2.9068060687205999</v>
      </c>
      <c r="I30" s="69">
        <v>75710.977100000004</v>
      </c>
      <c r="J30" s="70">
        <v>11.849776038820799</v>
      </c>
      <c r="K30" s="69">
        <v>106529.4106</v>
      </c>
      <c r="L30" s="70">
        <v>16.188611581329798</v>
      </c>
      <c r="M30" s="70">
        <v>-0.28929507190946602</v>
      </c>
      <c r="N30" s="69">
        <v>2166236.1157999998</v>
      </c>
      <c r="O30" s="69">
        <v>401691141.546</v>
      </c>
      <c r="P30" s="69">
        <v>48118</v>
      </c>
      <c r="Q30" s="69">
        <v>55664</v>
      </c>
      <c r="R30" s="70">
        <v>-13.556338028169</v>
      </c>
      <c r="S30" s="69">
        <v>13.2782591670477</v>
      </c>
      <c r="T30" s="69">
        <v>13.152615881000299</v>
      </c>
      <c r="U30" s="71">
        <v>0.94623312037162699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435486.73310000001</v>
      </c>
      <c r="E31" s="69">
        <v>871900</v>
      </c>
      <c r="F31" s="70">
        <v>49.9468669686891</v>
      </c>
      <c r="G31" s="69">
        <v>674990.77980000002</v>
      </c>
      <c r="H31" s="70">
        <v>-35.482565668669601</v>
      </c>
      <c r="I31" s="69">
        <v>38135.106500000002</v>
      </c>
      <c r="J31" s="70">
        <v>8.7568928285223109</v>
      </c>
      <c r="K31" s="69">
        <v>46102.725200000001</v>
      </c>
      <c r="L31" s="70">
        <v>6.8301266594575196</v>
      </c>
      <c r="M31" s="70">
        <v>-0.17282316100480799</v>
      </c>
      <c r="N31" s="69">
        <v>1605799.6728000001</v>
      </c>
      <c r="O31" s="69">
        <v>362629338.22289997</v>
      </c>
      <c r="P31" s="69">
        <v>19274</v>
      </c>
      <c r="Q31" s="69">
        <v>22593</v>
      </c>
      <c r="R31" s="70">
        <v>-14.690390829017799</v>
      </c>
      <c r="S31" s="69">
        <v>22.5945176455328</v>
      </c>
      <c r="T31" s="69">
        <v>24.684598123312501</v>
      </c>
      <c r="U31" s="71">
        <v>-9.2503876850538695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100102.4351</v>
      </c>
      <c r="E32" s="69">
        <v>132344</v>
      </c>
      <c r="F32" s="70">
        <v>75.638060735658598</v>
      </c>
      <c r="G32" s="69">
        <v>112689.5834</v>
      </c>
      <c r="H32" s="70">
        <v>-11.169753157504299</v>
      </c>
      <c r="I32" s="69">
        <v>29053.0121</v>
      </c>
      <c r="J32" s="70">
        <v>29.023282071986301</v>
      </c>
      <c r="K32" s="69">
        <v>30587.156800000001</v>
      </c>
      <c r="L32" s="70">
        <v>27.142843089080099</v>
      </c>
      <c r="M32" s="70">
        <v>-5.0156499017915003E-2</v>
      </c>
      <c r="N32" s="69">
        <v>324318.24670000002</v>
      </c>
      <c r="O32" s="69">
        <v>49391989.205899999</v>
      </c>
      <c r="P32" s="69">
        <v>21465</v>
      </c>
      <c r="Q32" s="69">
        <v>24502</v>
      </c>
      <c r="R32" s="70">
        <v>-12.3949065382418</v>
      </c>
      <c r="S32" s="69">
        <v>4.6635189890519504</v>
      </c>
      <c r="T32" s="69">
        <v>4.4923344461676598</v>
      </c>
      <c r="U32" s="71">
        <v>3.67071611129187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12.820600000000001</v>
      </c>
      <c r="O33" s="69">
        <v>5021.2977000000001</v>
      </c>
      <c r="P33" s="72"/>
      <c r="Q33" s="69">
        <v>5</v>
      </c>
      <c r="R33" s="72"/>
      <c r="S33" s="72"/>
      <c r="T33" s="69">
        <v>1.7094199999999999</v>
      </c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149559.4227</v>
      </c>
      <c r="E35" s="69">
        <v>164000</v>
      </c>
      <c r="F35" s="70">
        <v>91.194769939024397</v>
      </c>
      <c r="G35" s="69">
        <v>208430.99859999999</v>
      </c>
      <c r="H35" s="70">
        <v>-28.245115311749</v>
      </c>
      <c r="I35" s="69">
        <v>24066.817599999998</v>
      </c>
      <c r="J35" s="70">
        <v>16.0918096402896</v>
      </c>
      <c r="K35" s="69">
        <v>21753.596000000001</v>
      </c>
      <c r="L35" s="70">
        <v>10.436833362655101</v>
      </c>
      <c r="M35" s="70">
        <v>0.10633743496937199</v>
      </c>
      <c r="N35" s="69">
        <v>519511.58620000002</v>
      </c>
      <c r="O35" s="69">
        <v>60910868.313299999</v>
      </c>
      <c r="P35" s="69">
        <v>8399</v>
      </c>
      <c r="Q35" s="69">
        <v>10783</v>
      </c>
      <c r="R35" s="70">
        <v>-22.108875081146302</v>
      </c>
      <c r="S35" s="69">
        <v>17.806813037266298</v>
      </c>
      <c r="T35" s="69">
        <v>17.043986209774602</v>
      </c>
      <c r="U35" s="71">
        <v>4.2839042893034396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309600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136038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116100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196747.86290000001</v>
      </c>
      <c r="E39" s="69">
        <v>316006</v>
      </c>
      <c r="F39" s="70">
        <v>62.260799763295601</v>
      </c>
      <c r="G39" s="69">
        <v>186167.09169999999</v>
      </c>
      <c r="H39" s="70">
        <v>5.68348095433024</v>
      </c>
      <c r="I39" s="69">
        <v>9827.6445999999996</v>
      </c>
      <c r="J39" s="70">
        <v>4.9950451583786899</v>
      </c>
      <c r="K39" s="69">
        <v>8715.2523000000001</v>
      </c>
      <c r="L39" s="70">
        <v>4.6814140030958002</v>
      </c>
      <c r="M39" s="70">
        <v>0.12763741790929001</v>
      </c>
      <c r="N39" s="69">
        <v>583064.95700000005</v>
      </c>
      <c r="O39" s="69">
        <v>94956777.717899993</v>
      </c>
      <c r="P39" s="69">
        <v>300</v>
      </c>
      <c r="Q39" s="69">
        <v>315</v>
      </c>
      <c r="R39" s="70">
        <v>-4.7619047619047699</v>
      </c>
      <c r="S39" s="69">
        <v>655.82620966666695</v>
      </c>
      <c r="T39" s="69">
        <v>581.41907555555599</v>
      </c>
      <c r="U39" s="71">
        <v>11.345556645095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499721.80940000003</v>
      </c>
      <c r="E40" s="69">
        <v>392865</v>
      </c>
      <c r="F40" s="70">
        <v>127.199371132577</v>
      </c>
      <c r="G40" s="69">
        <v>387733.86790000001</v>
      </c>
      <c r="H40" s="70">
        <v>28.882682368330698</v>
      </c>
      <c r="I40" s="69">
        <v>38001.957000000002</v>
      </c>
      <c r="J40" s="70">
        <v>7.6046224689748403</v>
      </c>
      <c r="K40" s="69">
        <v>28402.079099999999</v>
      </c>
      <c r="L40" s="70">
        <v>7.32514785304366</v>
      </c>
      <c r="M40" s="70">
        <v>0.33799912556401501</v>
      </c>
      <c r="N40" s="69">
        <v>1529571.5305999999</v>
      </c>
      <c r="O40" s="69">
        <v>180400145.55489999</v>
      </c>
      <c r="P40" s="69">
        <v>2646</v>
      </c>
      <c r="Q40" s="69">
        <v>2571</v>
      </c>
      <c r="R40" s="70">
        <v>2.9171528588097999</v>
      </c>
      <c r="S40" s="69">
        <v>188.85933839758101</v>
      </c>
      <c r="T40" s="69">
        <v>196.97230357837401</v>
      </c>
      <c r="U40" s="71">
        <v>-4.2957712600441802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124100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40826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13275.0774</v>
      </c>
      <c r="E44" s="75"/>
      <c r="F44" s="75"/>
      <c r="G44" s="74">
        <v>36814.387300000002</v>
      </c>
      <c r="H44" s="76">
        <v>-63.940517896382303</v>
      </c>
      <c r="I44" s="74">
        <v>1144.5481</v>
      </c>
      <c r="J44" s="76">
        <v>8.6217809924030995</v>
      </c>
      <c r="K44" s="74">
        <v>2761.2359999999999</v>
      </c>
      <c r="L44" s="76">
        <v>7.5004263346792097</v>
      </c>
      <c r="M44" s="76">
        <v>-0.58549428589226005</v>
      </c>
      <c r="N44" s="74">
        <v>59165.105199999998</v>
      </c>
      <c r="O44" s="74">
        <v>10991339.073999999</v>
      </c>
      <c r="P44" s="74">
        <v>19</v>
      </c>
      <c r="Q44" s="74">
        <v>24</v>
      </c>
      <c r="R44" s="76">
        <v>-20.8333333333333</v>
      </c>
      <c r="S44" s="74">
        <v>698.68828421052604</v>
      </c>
      <c r="T44" s="74">
        <v>1072.5491625</v>
      </c>
      <c r="U44" s="77">
        <v>-53.508966264106299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9:C29"/>
    <mergeCell ref="B30:C30"/>
    <mergeCell ref="B27:C27"/>
    <mergeCell ref="B28:C28"/>
    <mergeCell ref="B19:C19"/>
    <mergeCell ref="B20:C20"/>
    <mergeCell ref="B21:C21"/>
    <mergeCell ref="B22:C22"/>
    <mergeCell ref="B23:C23"/>
    <mergeCell ref="B24:C24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48618</v>
      </c>
      <c r="D2" s="32">
        <v>483547.17482649599</v>
      </c>
      <c r="E2" s="32">
        <v>365274.87872393202</v>
      </c>
      <c r="F2" s="32">
        <v>118272.296102564</v>
      </c>
      <c r="G2" s="32">
        <v>365274.87872393202</v>
      </c>
      <c r="H2" s="32">
        <v>0.24459308679655101</v>
      </c>
    </row>
    <row r="3" spans="1:8" ht="14.25" x14ac:dyDescent="0.2">
      <c r="A3" s="32">
        <v>2</v>
      </c>
      <c r="B3" s="33">
        <v>13</v>
      </c>
      <c r="C3" s="32">
        <v>6531.1750000000002</v>
      </c>
      <c r="D3" s="32">
        <v>61053.517687141699</v>
      </c>
      <c r="E3" s="32">
        <v>46200.2697668482</v>
      </c>
      <c r="F3" s="32">
        <v>14853.247920293499</v>
      </c>
      <c r="G3" s="32">
        <v>46200.2697668482</v>
      </c>
      <c r="H3" s="32">
        <v>0.24328242635267</v>
      </c>
    </row>
    <row r="4" spans="1:8" ht="14.25" x14ac:dyDescent="0.2">
      <c r="A4" s="32">
        <v>3</v>
      </c>
      <c r="B4" s="33">
        <v>14</v>
      </c>
      <c r="C4" s="32">
        <v>85531</v>
      </c>
      <c r="D4" s="32">
        <v>73493.464529914505</v>
      </c>
      <c r="E4" s="32">
        <v>54642.3525239316</v>
      </c>
      <c r="F4" s="32">
        <v>18851.112005982901</v>
      </c>
      <c r="G4" s="32">
        <v>54642.3525239316</v>
      </c>
      <c r="H4" s="32">
        <v>0.256500521870347</v>
      </c>
    </row>
    <row r="5" spans="1:8" ht="14.25" x14ac:dyDescent="0.2">
      <c r="A5" s="32">
        <v>4</v>
      </c>
      <c r="B5" s="33">
        <v>15</v>
      </c>
      <c r="C5" s="32">
        <v>4644</v>
      </c>
      <c r="D5" s="32">
        <v>90042.863772649594</v>
      </c>
      <c r="E5" s="32">
        <v>68769.314714529901</v>
      </c>
      <c r="F5" s="32">
        <v>21273.549058119701</v>
      </c>
      <c r="G5" s="32">
        <v>68769.314714529901</v>
      </c>
      <c r="H5" s="32">
        <v>0.23626024502989501</v>
      </c>
    </row>
    <row r="6" spans="1:8" ht="14.25" x14ac:dyDescent="0.2">
      <c r="A6" s="32">
        <v>5</v>
      </c>
      <c r="B6" s="33">
        <v>16</v>
      </c>
      <c r="C6" s="32">
        <v>3229</v>
      </c>
      <c r="D6" s="32">
        <v>258591.96962906001</v>
      </c>
      <c r="E6" s="32">
        <v>213855.48512393201</v>
      </c>
      <c r="F6" s="32">
        <v>44736.484505128203</v>
      </c>
      <c r="G6" s="32">
        <v>213855.48512393201</v>
      </c>
      <c r="H6" s="32">
        <v>0.173000285234305</v>
      </c>
    </row>
    <row r="7" spans="1:8" ht="14.25" x14ac:dyDescent="0.2">
      <c r="A7" s="32">
        <v>6</v>
      </c>
      <c r="B7" s="33">
        <v>17</v>
      </c>
      <c r="C7" s="32">
        <v>17971</v>
      </c>
      <c r="D7" s="32">
        <v>376223.39907435898</v>
      </c>
      <c r="E7" s="32">
        <v>281462.15048461501</v>
      </c>
      <c r="F7" s="32">
        <v>94761.248589743598</v>
      </c>
      <c r="G7" s="32">
        <v>281462.15048461501</v>
      </c>
      <c r="H7" s="32">
        <v>0.251874946701586</v>
      </c>
    </row>
    <row r="8" spans="1:8" ht="14.25" x14ac:dyDescent="0.2">
      <c r="A8" s="32">
        <v>7</v>
      </c>
      <c r="B8" s="33">
        <v>18</v>
      </c>
      <c r="C8" s="32">
        <v>92883</v>
      </c>
      <c r="D8" s="32">
        <v>226616.41871453001</v>
      </c>
      <c r="E8" s="32">
        <v>179490.96924444399</v>
      </c>
      <c r="F8" s="32">
        <v>47125.449470085499</v>
      </c>
      <c r="G8" s="32">
        <v>179490.96924444399</v>
      </c>
      <c r="H8" s="32">
        <v>0.20795249407524</v>
      </c>
    </row>
    <row r="9" spans="1:8" ht="14.25" x14ac:dyDescent="0.2">
      <c r="A9" s="32">
        <v>8</v>
      </c>
      <c r="B9" s="33">
        <v>19</v>
      </c>
      <c r="C9" s="32">
        <v>20134</v>
      </c>
      <c r="D9" s="32">
        <v>137380.083164957</v>
      </c>
      <c r="E9" s="32">
        <v>119481.36431965799</v>
      </c>
      <c r="F9" s="32">
        <v>17898.718845299099</v>
      </c>
      <c r="G9" s="32">
        <v>119481.36431965799</v>
      </c>
      <c r="H9" s="32">
        <v>0.13028612614688501</v>
      </c>
    </row>
    <row r="10" spans="1:8" ht="14.25" x14ac:dyDescent="0.2">
      <c r="A10" s="32">
        <v>9</v>
      </c>
      <c r="B10" s="33">
        <v>21</v>
      </c>
      <c r="C10" s="32">
        <v>134966</v>
      </c>
      <c r="D10" s="32">
        <v>464342.37058376102</v>
      </c>
      <c r="E10" s="32">
        <v>428039.30522649601</v>
      </c>
      <c r="F10" s="32">
        <v>36303.065357264997</v>
      </c>
      <c r="G10" s="32">
        <v>428039.30522649601</v>
      </c>
      <c r="H10" s="36">
        <v>7.81816772646131E-2</v>
      </c>
    </row>
    <row r="11" spans="1:8" ht="14.25" x14ac:dyDescent="0.2">
      <c r="A11" s="32">
        <v>10</v>
      </c>
      <c r="B11" s="33">
        <v>22</v>
      </c>
      <c r="C11" s="32">
        <v>22094</v>
      </c>
      <c r="D11" s="32">
        <v>425552.205230769</v>
      </c>
      <c r="E11" s="32">
        <v>361362.46360427397</v>
      </c>
      <c r="F11" s="32">
        <v>64189.741626495699</v>
      </c>
      <c r="G11" s="32">
        <v>361362.46360427397</v>
      </c>
      <c r="H11" s="32">
        <v>0.150838700487257</v>
      </c>
    </row>
    <row r="12" spans="1:8" ht="14.25" x14ac:dyDescent="0.2">
      <c r="A12" s="32">
        <v>11</v>
      </c>
      <c r="B12" s="33">
        <v>23</v>
      </c>
      <c r="C12" s="32">
        <v>127797.356</v>
      </c>
      <c r="D12" s="32">
        <v>1164143.3495265001</v>
      </c>
      <c r="E12" s="32">
        <v>976988.46985042701</v>
      </c>
      <c r="F12" s="32">
        <v>187154.879676068</v>
      </c>
      <c r="G12" s="32">
        <v>976988.46985042701</v>
      </c>
      <c r="H12" s="32">
        <v>0.16076618034384799</v>
      </c>
    </row>
    <row r="13" spans="1:8" ht="14.25" x14ac:dyDescent="0.2">
      <c r="A13" s="32">
        <v>12</v>
      </c>
      <c r="B13" s="33">
        <v>24</v>
      </c>
      <c r="C13" s="32">
        <v>24490.333999999999</v>
      </c>
      <c r="D13" s="32">
        <v>587879.49234615394</v>
      </c>
      <c r="E13" s="32">
        <v>536867.43490085495</v>
      </c>
      <c r="F13" s="32">
        <v>51012.057445299099</v>
      </c>
      <c r="G13" s="32">
        <v>536867.43490085495</v>
      </c>
      <c r="H13" s="32">
        <v>8.6772983425083203E-2</v>
      </c>
    </row>
    <row r="14" spans="1:8" ht="14.25" x14ac:dyDescent="0.2">
      <c r="A14" s="32">
        <v>13</v>
      </c>
      <c r="B14" s="33">
        <v>25</v>
      </c>
      <c r="C14" s="32">
        <v>66772</v>
      </c>
      <c r="D14" s="32">
        <v>742111.78020000004</v>
      </c>
      <c r="E14" s="32">
        <v>688320.68220000004</v>
      </c>
      <c r="F14" s="32">
        <v>53791.097999999998</v>
      </c>
      <c r="G14" s="32">
        <v>688320.68220000004</v>
      </c>
      <c r="H14" s="32">
        <v>7.2483821757287306E-2</v>
      </c>
    </row>
    <row r="15" spans="1:8" ht="14.25" x14ac:dyDescent="0.2">
      <c r="A15" s="32">
        <v>14</v>
      </c>
      <c r="B15" s="33">
        <v>26</v>
      </c>
      <c r="C15" s="32">
        <v>47410</v>
      </c>
      <c r="D15" s="32">
        <v>270410.301930346</v>
      </c>
      <c r="E15" s="32">
        <v>237814.839722759</v>
      </c>
      <c r="F15" s="32">
        <v>32595.462207586399</v>
      </c>
      <c r="G15" s="32">
        <v>237814.839722759</v>
      </c>
      <c r="H15" s="32">
        <v>0.12054075593607599</v>
      </c>
    </row>
    <row r="16" spans="1:8" ht="14.25" x14ac:dyDescent="0.2">
      <c r="A16" s="32">
        <v>15</v>
      </c>
      <c r="B16" s="33">
        <v>27</v>
      </c>
      <c r="C16" s="32">
        <v>84965.183999999994</v>
      </c>
      <c r="D16" s="32">
        <v>683255.05020000006</v>
      </c>
      <c r="E16" s="32">
        <v>599949.35510000004</v>
      </c>
      <c r="F16" s="32">
        <v>83305.695099999997</v>
      </c>
      <c r="G16" s="32">
        <v>599949.35510000004</v>
      </c>
      <c r="H16" s="32">
        <v>0.121924741098679</v>
      </c>
    </row>
    <row r="17" spans="1:8" ht="14.25" x14ac:dyDescent="0.2">
      <c r="A17" s="32">
        <v>16</v>
      </c>
      <c r="B17" s="33">
        <v>29</v>
      </c>
      <c r="C17" s="32">
        <v>150372</v>
      </c>
      <c r="D17" s="32">
        <v>1814480.70561111</v>
      </c>
      <c r="E17" s="32">
        <v>1668950.17224103</v>
      </c>
      <c r="F17" s="32">
        <v>145530.533370085</v>
      </c>
      <c r="G17" s="32">
        <v>1668950.17224103</v>
      </c>
      <c r="H17" s="32">
        <v>8.0205059728684899E-2</v>
      </c>
    </row>
    <row r="18" spans="1:8" ht="14.25" x14ac:dyDescent="0.2">
      <c r="A18" s="32">
        <v>17</v>
      </c>
      <c r="B18" s="33">
        <v>31</v>
      </c>
      <c r="C18" s="32">
        <v>24299.434000000001</v>
      </c>
      <c r="D18" s="32">
        <v>215755.70646212099</v>
      </c>
      <c r="E18" s="32">
        <v>186074.646772512</v>
      </c>
      <c r="F18" s="32">
        <v>29681.059689608701</v>
      </c>
      <c r="G18" s="32">
        <v>186074.646772512</v>
      </c>
      <c r="H18" s="32">
        <v>0.137567901105872</v>
      </c>
    </row>
    <row r="19" spans="1:8" ht="14.25" x14ac:dyDescent="0.2">
      <c r="A19" s="32">
        <v>18</v>
      </c>
      <c r="B19" s="33">
        <v>32</v>
      </c>
      <c r="C19" s="32">
        <v>15588.067999999999</v>
      </c>
      <c r="D19" s="32">
        <v>264884.34172086098</v>
      </c>
      <c r="E19" s="32">
        <v>239204.016703106</v>
      </c>
      <c r="F19" s="32">
        <v>25680.325017755102</v>
      </c>
      <c r="G19" s="32">
        <v>239204.016703106</v>
      </c>
      <c r="H19" s="32">
        <v>9.6949199982600001E-2</v>
      </c>
    </row>
    <row r="20" spans="1:8" ht="14.25" x14ac:dyDescent="0.2">
      <c r="A20" s="32">
        <v>19</v>
      </c>
      <c r="B20" s="33">
        <v>33</v>
      </c>
      <c r="C20" s="32">
        <v>20713.144</v>
      </c>
      <c r="D20" s="32">
        <v>394576.83172465803</v>
      </c>
      <c r="E20" s="32">
        <v>284961.68375698099</v>
      </c>
      <c r="F20" s="32">
        <v>109615.147967677</v>
      </c>
      <c r="G20" s="32">
        <v>284961.68375698099</v>
      </c>
      <c r="H20" s="32">
        <v>0.27780431884091999</v>
      </c>
    </row>
    <row r="21" spans="1:8" ht="14.25" x14ac:dyDescent="0.2">
      <c r="A21" s="32">
        <v>20</v>
      </c>
      <c r="B21" s="33">
        <v>34</v>
      </c>
      <c r="C21" s="32">
        <v>34817.673999999999</v>
      </c>
      <c r="D21" s="32">
        <v>209176.45167712</v>
      </c>
      <c r="E21" s="32">
        <v>149233.66594707401</v>
      </c>
      <c r="F21" s="32">
        <v>59942.785730045798</v>
      </c>
      <c r="G21" s="32">
        <v>149233.66594707401</v>
      </c>
      <c r="H21" s="32">
        <v>0.28656564947651098</v>
      </c>
    </row>
    <row r="22" spans="1:8" ht="14.25" x14ac:dyDescent="0.2">
      <c r="A22" s="32">
        <v>21</v>
      </c>
      <c r="B22" s="33">
        <v>35</v>
      </c>
      <c r="C22" s="32">
        <v>39712.947999999997</v>
      </c>
      <c r="D22" s="32">
        <v>934488.06438318605</v>
      </c>
      <c r="E22" s="32">
        <v>885847.872800885</v>
      </c>
      <c r="F22" s="32">
        <v>48640.191582300897</v>
      </c>
      <c r="G22" s="32">
        <v>885847.872800885</v>
      </c>
      <c r="H22" s="32">
        <v>5.2050093988526301E-2</v>
      </c>
    </row>
    <row r="23" spans="1:8" ht="14.25" x14ac:dyDescent="0.2">
      <c r="A23" s="32">
        <v>22</v>
      </c>
      <c r="B23" s="33">
        <v>36</v>
      </c>
      <c r="C23" s="32">
        <v>143457.557</v>
      </c>
      <c r="D23" s="32">
        <v>594883.61600619496</v>
      </c>
      <c r="E23" s="32">
        <v>508885.81364132301</v>
      </c>
      <c r="F23" s="32">
        <v>85997.802364871997</v>
      </c>
      <c r="G23" s="32">
        <v>508885.81364132301</v>
      </c>
      <c r="H23" s="32">
        <v>0.14456239851120101</v>
      </c>
    </row>
    <row r="24" spans="1:8" ht="14.25" x14ac:dyDescent="0.2">
      <c r="A24" s="32">
        <v>23</v>
      </c>
      <c r="B24" s="33">
        <v>37</v>
      </c>
      <c r="C24" s="32">
        <v>72461.947</v>
      </c>
      <c r="D24" s="32">
        <v>638923.23185044201</v>
      </c>
      <c r="E24" s="32">
        <v>563212.36758385599</v>
      </c>
      <c r="F24" s="32">
        <v>75710.864266586199</v>
      </c>
      <c r="G24" s="32">
        <v>563212.36758385599</v>
      </c>
      <c r="H24" s="32">
        <v>0.118497591717417</v>
      </c>
    </row>
    <row r="25" spans="1:8" ht="14.25" x14ac:dyDescent="0.2">
      <c r="A25" s="32">
        <v>24</v>
      </c>
      <c r="B25" s="33">
        <v>38</v>
      </c>
      <c r="C25" s="32">
        <v>80716.649999999994</v>
      </c>
      <c r="D25" s="32">
        <v>435486.72230088501</v>
      </c>
      <c r="E25" s="32">
        <v>397351.637380531</v>
      </c>
      <c r="F25" s="32">
        <v>38135.084920353998</v>
      </c>
      <c r="G25" s="32">
        <v>397351.637380531</v>
      </c>
      <c r="H25" s="32">
        <v>8.7568880903803603E-2</v>
      </c>
    </row>
    <row r="26" spans="1:8" ht="14.25" x14ac:dyDescent="0.2">
      <c r="A26" s="32">
        <v>25</v>
      </c>
      <c r="B26" s="33">
        <v>39</v>
      </c>
      <c r="C26" s="32">
        <v>74666.998999999996</v>
      </c>
      <c r="D26" s="32">
        <v>100102.357565335</v>
      </c>
      <c r="E26" s="32">
        <v>71049.415040214997</v>
      </c>
      <c r="F26" s="32">
        <v>29052.942525120499</v>
      </c>
      <c r="G26" s="32">
        <v>71049.415040214997</v>
      </c>
      <c r="H26" s="32">
        <v>0.29023235048343399</v>
      </c>
    </row>
    <row r="27" spans="1:8" ht="14.25" x14ac:dyDescent="0.2">
      <c r="A27" s="32">
        <v>26</v>
      </c>
      <c r="B27" s="33">
        <v>42</v>
      </c>
      <c r="C27" s="32">
        <v>6682.723</v>
      </c>
      <c r="D27" s="32">
        <v>149559.42240000001</v>
      </c>
      <c r="E27" s="32">
        <v>125492.6076</v>
      </c>
      <c r="F27" s="32">
        <v>24066.8148</v>
      </c>
      <c r="G27" s="32">
        <v>125492.6076</v>
      </c>
      <c r="H27" s="32">
        <v>0.160918078004024</v>
      </c>
    </row>
    <row r="28" spans="1:8" ht="14.25" x14ac:dyDescent="0.2">
      <c r="A28" s="32">
        <v>27</v>
      </c>
      <c r="B28" s="33">
        <v>75</v>
      </c>
      <c r="C28" s="32">
        <v>307</v>
      </c>
      <c r="D28" s="32">
        <v>196747.86324786299</v>
      </c>
      <c r="E28" s="32">
        <v>186920.217948718</v>
      </c>
      <c r="F28" s="32">
        <v>9827.6452991453007</v>
      </c>
      <c r="G28" s="32">
        <v>186920.217948718</v>
      </c>
      <c r="H28" s="32">
        <v>4.99504550489802E-2</v>
      </c>
    </row>
    <row r="29" spans="1:8" ht="14.25" x14ac:dyDescent="0.2">
      <c r="A29" s="32">
        <v>28</v>
      </c>
      <c r="B29" s="33">
        <v>76</v>
      </c>
      <c r="C29" s="32">
        <v>2779</v>
      </c>
      <c r="D29" s="32">
        <v>499721.79748290603</v>
      </c>
      <c r="E29" s="32">
        <v>461719.850802564</v>
      </c>
      <c r="F29" s="32">
        <v>38001.946680341898</v>
      </c>
      <c r="G29" s="32">
        <v>461719.850802564</v>
      </c>
      <c r="H29" s="32">
        <v>7.6046205852451004E-2</v>
      </c>
    </row>
    <row r="30" spans="1:8" ht="14.25" x14ac:dyDescent="0.2">
      <c r="A30" s="32">
        <v>29</v>
      </c>
      <c r="B30" s="33">
        <v>99</v>
      </c>
      <c r="C30" s="32">
        <v>19</v>
      </c>
      <c r="D30" s="32">
        <v>13275.077528174899</v>
      </c>
      <c r="E30" s="32">
        <v>12130.5293850692</v>
      </c>
      <c r="F30" s="32">
        <v>1144.5481431056701</v>
      </c>
      <c r="G30" s="32">
        <v>12130.5293850692</v>
      </c>
      <c r="H30" s="32">
        <v>8.6217812338684197E-2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2014-12-04T01:05:21Z</dcterms:modified>
</cp:coreProperties>
</file>