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<sst xmlns="http://schemas.openxmlformats.org/spreadsheetml/2006/main" count="116" uniqueCount="73">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</sst>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16492454.3127</v>
      </c>
      <c r="F3" s="25">
        <f>RA!I7</f>
        <v>1792538.933</v>
      </c>
      <c r="G3" s="16">
        <f>E3-F3</f>
        <v>14699915.379699999</v>
      </c>
      <c r="H3" s="27">
        <f>RA!J7</f>
        <v>10.868842799337999</v>
      </c>
      <c r="I3" s="20">
        <f>SUM(I4:I40)</f>
        <v>16492459.190918798</v>
      </c>
      <c r="J3" s="21">
        <f>SUM(J4:J40)</f>
        <v>14699915.355704047</v>
      </c>
      <c r="K3" s="22">
        <f>E3-I3</f>
        <v>-4.8782187979668379</v>
      </c>
      <c r="L3" s="22">
        <f>G3-J3</f>
        <v>2.3995952680706978E-2</v>
      </c>
    </row>
    <row r="4" spans="1:13" x14ac:dyDescent="0.15">
      <c r="A4" s="42">
        <f>RA!A8</f>
        <v>41978</v>
      </c>
      <c r="B4" s="12">
        <v>12</v>
      </c>
      <c r="C4" s="39" t="s">
        <v>6</v>
      </c>
      <c r="D4" s="39"/>
      <c r="E4" s="15">
        <f>VLOOKUP(C4,RA!B8:D39,3,0)</f>
        <v>628311.45319999999</v>
      </c>
      <c r="F4" s="25">
        <f>VLOOKUP(C4,RA!B8:I43,8,0)</f>
        <v>137103.42850000001</v>
      </c>
      <c r="G4" s="16">
        <f t="shared" ref="G4:G40" si="0">E4-F4</f>
        <v>491208.02469999995</v>
      </c>
      <c r="H4" s="27">
        <f>RA!J8</f>
        <v>21.820934156417199</v>
      </c>
      <c r="I4" s="20">
        <f>VLOOKUP(B4,RMS!B:D,3,FALSE)</f>
        <v>628312.31036666699</v>
      </c>
      <c r="J4" s="21">
        <f>VLOOKUP(B4,RMS!B:E,4,FALSE)</f>
        <v>491208.02876410302</v>
      </c>
      <c r="K4" s="22">
        <f t="shared" ref="K4:K40" si="1">E4-I4</f>
        <v>-0.85716666700318456</v>
      </c>
      <c r="L4" s="22">
        <f t="shared" ref="L4:L40" si="2">G4-J4</f>
        <v>-4.0641030645929277E-3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95460.836899999995</v>
      </c>
      <c r="F5" s="25">
        <f>VLOOKUP(C5,RA!B9:I44,8,0)</f>
        <v>22279.424500000001</v>
      </c>
      <c r="G5" s="16">
        <f t="shared" si="0"/>
        <v>73181.412400000001</v>
      </c>
      <c r="H5" s="27">
        <f>RA!J9</f>
        <v>23.338811206252899</v>
      </c>
      <c r="I5" s="20">
        <f>VLOOKUP(B5,RMS!B:D,3,FALSE)</f>
        <v>95460.887834740206</v>
      </c>
      <c r="J5" s="21">
        <f>VLOOKUP(B5,RMS!B:E,4,FALSE)</f>
        <v>73181.412521541497</v>
      </c>
      <c r="K5" s="22">
        <f t="shared" si="1"/>
        <v>-5.0934740211232565E-2</v>
      </c>
      <c r="L5" s="22">
        <f t="shared" si="2"/>
        <v>-1.2154149590060115E-4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118235.82769999999</v>
      </c>
      <c r="F6" s="25">
        <f>VLOOKUP(C6,RA!B10:I45,8,0)</f>
        <v>30222.51</v>
      </c>
      <c r="G6" s="16">
        <f t="shared" si="0"/>
        <v>88013.3177</v>
      </c>
      <c r="H6" s="27">
        <f>RA!J10</f>
        <v>25.561211510848999</v>
      </c>
      <c r="I6" s="20">
        <f>VLOOKUP(B6,RMS!B:D,3,FALSE)</f>
        <v>118237.920141026</v>
      </c>
      <c r="J6" s="21">
        <f>VLOOKUP(B6,RMS!B:E,4,FALSE)</f>
        <v>88013.317965812006</v>
      </c>
      <c r="K6" s="22">
        <f t="shared" si="1"/>
        <v>-2.0924410260049626</v>
      </c>
      <c r="L6" s="22">
        <f t="shared" si="2"/>
        <v>-2.6581200654618442E-4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84175.888500000001</v>
      </c>
      <c r="F7" s="25">
        <f>VLOOKUP(C7,RA!B11:I46,8,0)</f>
        <v>18632.5376</v>
      </c>
      <c r="G7" s="16">
        <f t="shared" si="0"/>
        <v>65543.350900000005</v>
      </c>
      <c r="H7" s="27">
        <f>RA!J11</f>
        <v>22.135243158140199</v>
      </c>
      <c r="I7" s="20">
        <f>VLOOKUP(B7,RMS!B:D,3,FALSE)</f>
        <v>84175.922987179496</v>
      </c>
      <c r="J7" s="21">
        <f>VLOOKUP(B7,RMS!B:E,4,FALSE)</f>
        <v>65543.351172649607</v>
      </c>
      <c r="K7" s="22">
        <f t="shared" si="1"/>
        <v>-3.4487179495044984E-2</v>
      </c>
      <c r="L7" s="22">
        <f t="shared" si="2"/>
        <v>-2.7264960226602852E-4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276766.70559999999</v>
      </c>
      <c r="F8" s="25">
        <f>VLOOKUP(C8,RA!B12:I47,8,0)</f>
        <v>46206.0164</v>
      </c>
      <c r="G8" s="16">
        <f t="shared" si="0"/>
        <v>230560.68919999999</v>
      </c>
      <c r="H8" s="27">
        <f>RA!J12</f>
        <v>16.694933120597099</v>
      </c>
      <c r="I8" s="20">
        <f>VLOOKUP(B8,RMS!B:D,3,FALSE)</f>
        <v>276766.75523846201</v>
      </c>
      <c r="J8" s="21">
        <f>VLOOKUP(B8,RMS!B:E,4,FALSE)</f>
        <v>230560.68895128201</v>
      </c>
      <c r="K8" s="22">
        <f t="shared" si="1"/>
        <v>-4.9638462020084262E-2</v>
      </c>
      <c r="L8" s="22">
        <f t="shared" si="2"/>
        <v>2.4871798814274371E-4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416618.44660000002</v>
      </c>
      <c r="F9" s="25">
        <f>VLOOKUP(C9,RA!B13:I48,8,0)</f>
        <v>65784.854699999996</v>
      </c>
      <c r="G9" s="16">
        <f t="shared" si="0"/>
        <v>350833.5919</v>
      </c>
      <c r="H9" s="27">
        <f>RA!J13</f>
        <v>15.790192497923799</v>
      </c>
      <c r="I9" s="20">
        <f>VLOOKUP(B9,RMS!B:D,3,FALSE)</f>
        <v>416618.723270085</v>
      </c>
      <c r="J9" s="21">
        <f>VLOOKUP(B9,RMS!B:E,4,FALSE)</f>
        <v>350833.59119829099</v>
      </c>
      <c r="K9" s="22">
        <f t="shared" si="1"/>
        <v>-0.27667008497519419</v>
      </c>
      <c r="L9" s="22">
        <f t="shared" si="2"/>
        <v>7.0170901017263532E-4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202913.33050000001</v>
      </c>
      <c r="F10" s="25">
        <f>VLOOKUP(C10,RA!B14:I49,8,0)</f>
        <v>37800.000099999997</v>
      </c>
      <c r="G10" s="16">
        <f t="shared" si="0"/>
        <v>165113.33040000001</v>
      </c>
      <c r="H10" s="27">
        <f>RA!J14</f>
        <v>18.628643079711299</v>
      </c>
      <c r="I10" s="20">
        <f>VLOOKUP(B10,RMS!B:D,3,FALSE)</f>
        <v>202913.32693247899</v>
      </c>
      <c r="J10" s="21">
        <f>VLOOKUP(B10,RMS!B:E,4,FALSE)</f>
        <v>165113.33090940199</v>
      </c>
      <c r="K10" s="22">
        <f t="shared" si="1"/>
        <v>3.5675210237968713E-3</v>
      </c>
      <c r="L10" s="22">
        <f t="shared" si="2"/>
        <v>-5.0940198707394302E-4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139472.0203</v>
      </c>
      <c r="F11" s="25">
        <f>VLOOKUP(C11,RA!B15:I50,8,0)</f>
        <v>9066.4393999999993</v>
      </c>
      <c r="G11" s="16">
        <f t="shared" si="0"/>
        <v>130405.5809</v>
      </c>
      <c r="H11" s="27">
        <f>RA!J15</f>
        <v>6.5005435358994399</v>
      </c>
      <c r="I11" s="20">
        <f>VLOOKUP(B11,RMS!B:D,3,FALSE)</f>
        <v>139472.221211111</v>
      </c>
      <c r="J11" s="21">
        <f>VLOOKUP(B11,RMS!B:E,4,FALSE)</f>
        <v>130405.58224273501</v>
      </c>
      <c r="K11" s="22">
        <f t="shared" si="1"/>
        <v>-0.20091111099463888</v>
      </c>
      <c r="L11" s="22">
        <f t="shared" si="2"/>
        <v>-1.3427350058918819E-3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675929.44960000005</v>
      </c>
      <c r="F12" s="25">
        <f>VLOOKUP(C12,RA!B16:I51,8,0)</f>
        <v>42256.756300000001</v>
      </c>
      <c r="G12" s="16">
        <f t="shared" si="0"/>
        <v>633672.69330000004</v>
      </c>
      <c r="H12" s="27">
        <f>RA!J16</f>
        <v>6.2516519031692699</v>
      </c>
      <c r="I12" s="20">
        <f>VLOOKUP(B12,RMS!B:D,3,FALSE)</f>
        <v>675929.07394017105</v>
      </c>
      <c r="J12" s="21">
        <f>VLOOKUP(B12,RMS!B:E,4,FALSE)</f>
        <v>633672.69292393199</v>
      </c>
      <c r="K12" s="22">
        <f t="shared" si="1"/>
        <v>0.37565982900559902</v>
      </c>
      <c r="L12" s="22">
        <f t="shared" si="2"/>
        <v>3.7606805562973022E-4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477638.98810000002</v>
      </c>
      <c r="F13" s="25">
        <f>VLOOKUP(C13,RA!B17:I52,8,0)</f>
        <v>65696.661399999997</v>
      </c>
      <c r="G13" s="16">
        <f t="shared" si="0"/>
        <v>411942.32670000003</v>
      </c>
      <c r="H13" s="27">
        <f>RA!J17</f>
        <v>13.754459547227199</v>
      </c>
      <c r="I13" s="20">
        <f>VLOOKUP(B13,RMS!B:D,3,FALSE)</f>
        <v>477639.09852307697</v>
      </c>
      <c r="J13" s="21">
        <f>VLOOKUP(B13,RMS!B:E,4,FALSE)</f>
        <v>411942.327196581</v>
      </c>
      <c r="K13" s="22">
        <f t="shared" si="1"/>
        <v>-0.11042307695606723</v>
      </c>
      <c r="L13" s="22">
        <f t="shared" si="2"/>
        <v>-4.9658096395432949E-4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1675000.9713999999</v>
      </c>
      <c r="F14" s="25">
        <f>VLOOKUP(C14,RA!B18:I53,8,0)</f>
        <v>227896.88570000001</v>
      </c>
      <c r="G14" s="16">
        <f t="shared" si="0"/>
        <v>1447104.0856999999</v>
      </c>
      <c r="H14" s="27">
        <f>RA!J18</f>
        <v>13.6057763303575</v>
      </c>
      <c r="I14" s="20">
        <f>VLOOKUP(B14,RMS!B:D,3,FALSE)</f>
        <v>1675000.7698504301</v>
      </c>
      <c r="J14" s="21">
        <f>VLOOKUP(B14,RMS!B:E,4,FALSE)</f>
        <v>1447104.0612683799</v>
      </c>
      <c r="K14" s="22">
        <f t="shared" si="1"/>
        <v>0.20154956984333694</v>
      </c>
      <c r="L14" s="22">
        <f t="shared" si="2"/>
        <v>2.4431620026007295E-2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567697.57880000002</v>
      </c>
      <c r="F15" s="25">
        <f>VLOOKUP(C15,RA!B19:I54,8,0)</f>
        <v>63974.9061</v>
      </c>
      <c r="G15" s="16">
        <f t="shared" si="0"/>
        <v>503722.6727</v>
      </c>
      <c r="H15" s="27">
        <f>RA!J19</f>
        <v>11.2691877663509</v>
      </c>
      <c r="I15" s="20">
        <f>VLOOKUP(B15,RMS!B:D,3,FALSE)</f>
        <v>567697.52349230798</v>
      </c>
      <c r="J15" s="21">
        <f>VLOOKUP(B15,RMS!B:E,4,FALSE)</f>
        <v>503722.67197094002</v>
      </c>
      <c r="K15" s="22">
        <f t="shared" si="1"/>
        <v>5.5307692033238709E-2</v>
      </c>
      <c r="L15" s="22">
        <f t="shared" si="2"/>
        <v>7.2905997512862086E-4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954660.18240000005</v>
      </c>
      <c r="F16" s="25">
        <f>VLOOKUP(C16,RA!B20:I55,8,0)</f>
        <v>65313.840300000003</v>
      </c>
      <c r="G16" s="16">
        <f t="shared" si="0"/>
        <v>889346.34210000001</v>
      </c>
      <c r="H16" s="27">
        <f>RA!J20</f>
        <v>6.8415800202122297</v>
      </c>
      <c r="I16" s="20">
        <f>VLOOKUP(B16,RMS!B:D,3,FALSE)</f>
        <v>954660.43339999998</v>
      </c>
      <c r="J16" s="21">
        <f>VLOOKUP(B16,RMS!B:E,4,FALSE)</f>
        <v>889346.34210000001</v>
      </c>
      <c r="K16" s="22">
        <f t="shared" si="1"/>
        <v>-0.25099999993108213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390484.7365</v>
      </c>
      <c r="F17" s="25">
        <f>VLOOKUP(C17,RA!B21:I56,8,0)</f>
        <v>36723.413</v>
      </c>
      <c r="G17" s="16">
        <f t="shared" si="0"/>
        <v>353761.3235</v>
      </c>
      <c r="H17" s="27">
        <f>RA!J21</f>
        <v>9.4045706700753495</v>
      </c>
      <c r="I17" s="20">
        <f>VLOOKUP(B17,RMS!B:D,3,FALSE)</f>
        <v>390484.25480598299</v>
      </c>
      <c r="J17" s="21">
        <f>VLOOKUP(B17,RMS!B:E,4,FALSE)</f>
        <v>353761.32337948697</v>
      </c>
      <c r="K17" s="22">
        <f t="shared" si="1"/>
        <v>0.48169401701306924</v>
      </c>
      <c r="L17" s="22">
        <f t="shared" si="2"/>
        <v>1.2051302473992109E-4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977155.56810000003</v>
      </c>
      <c r="F18" s="25">
        <f>VLOOKUP(C18,RA!B22:I57,8,0)</f>
        <v>83156.040800000002</v>
      </c>
      <c r="G18" s="16">
        <f t="shared" si="0"/>
        <v>893999.52730000007</v>
      </c>
      <c r="H18" s="27">
        <f>RA!J22</f>
        <v>8.5100104338237799</v>
      </c>
      <c r="I18" s="20">
        <f>VLOOKUP(B18,RMS!B:D,3,FALSE)</f>
        <v>977156.30929999996</v>
      </c>
      <c r="J18" s="21">
        <f>VLOOKUP(B18,RMS!B:E,4,FALSE)</f>
        <v>893999.53</v>
      </c>
      <c r="K18" s="22">
        <f t="shared" si="1"/>
        <v>-0.74119999993126839</v>
      </c>
      <c r="L18" s="22">
        <f t="shared" si="2"/>
        <v>-2.6999999536201358E-3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2526626.8061000002</v>
      </c>
      <c r="F19" s="25">
        <f>VLOOKUP(C19,RA!B23:I58,8,0)</f>
        <v>257499.63519999999</v>
      </c>
      <c r="G19" s="16">
        <f t="shared" si="0"/>
        <v>2269127.1709000003</v>
      </c>
      <c r="H19" s="27">
        <f>RA!J23</f>
        <v>10.191439217628901</v>
      </c>
      <c r="I19" s="20">
        <f>VLOOKUP(B19,RMS!B:D,3,FALSE)</f>
        <v>2526628.4250606801</v>
      </c>
      <c r="J19" s="21">
        <f>VLOOKUP(B19,RMS!B:E,4,FALSE)</f>
        <v>2269127.1990726502</v>
      </c>
      <c r="K19" s="22">
        <f t="shared" si="1"/>
        <v>-1.618960679974407</v>
      </c>
      <c r="L19" s="22">
        <f t="shared" si="2"/>
        <v>-2.8172649908810854E-2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279085.28269999998</v>
      </c>
      <c r="F20" s="25">
        <f>VLOOKUP(C20,RA!B24:I59,8,0)</f>
        <v>10147.832899999999</v>
      </c>
      <c r="G20" s="16">
        <f t="shared" si="0"/>
        <v>268937.4498</v>
      </c>
      <c r="H20" s="27">
        <f>RA!J24</f>
        <v>3.6361046350510402</v>
      </c>
      <c r="I20" s="20">
        <f>VLOOKUP(B20,RMS!B:D,3,FALSE)</f>
        <v>279085.27805870998</v>
      </c>
      <c r="J20" s="21">
        <f>VLOOKUP(B20,RMS!B:E,4,FALSE)</f>
        <v>268937.45140714501</v>
      </c>
      <c r="K20" s="22">
        <f t="shared" si="1"/>
        <v>4.6412899973802269E-3</v>
      </c>
      <c r="L20" s="22">
        <f t="shared" si="2"/>
        <v>-1.6071450081653893E-3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417530.64769999997</v>
      </c>
      <c r="F21" s="25">
        <f>VLOOKUP(C21,RA!B25:I60,8,0)</f>
        <v>20554.2664</v>
      </c>
      <c r="G21" s="16">
        <f t="shared" si="0"/>
        <v>396976.38129999995</v>
      </c>
      <c r="H21" s="27">
        <f>RA!J25</f>
        <v>4.9228162083968598</v>
      </c>
      <c r="I21" s="20">
        <f>VLOOKUP(B21,RMS!B:D,3,FALSE)</f>
        <v>417530.645734241</v>
      </c>
      <c r="J21" s="21">
        <f>VLOOKUP(B21,RMS!B:E,4,FALSE)</f>
        <v>396976.38054035202</v>
      </c>
      <c r="K21" s="22">
        <f t="shared" si="1"/>
        <v>1.9657589728012681E-3</v>
      </c>
      <c r="L21" s="22">
        <f t="shared" si="2"/>
        <v>7.5964792631566525E-4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594770.64110000001</v>
      </c>
      <c r="F22" s="25">
        <f>VLOOKUP(C22,RA!B26:I61,8,0)</f>
        <v>132186.09210000001</v>
      </c>
      <c r="G22" s="16">
        <f t="shared" si="0"/>
        <v>462584.549</v>
      </c>
      <c r="H22" s="27">
        <f>RA!J26</f>
        <v>22.224717053203602</v>
      </c>
      <c r="I22" s="20">
        <f>VLOOKUP(B22,RMS!B:D,3,FALSE)</f>
        <v>594770.63023194904</v>
      </c>
      <c r="J22" s="21">
        <f>VLOOKUP(B22,RMS!B:E,4,FALSE)</f>
        <v>462584.52756652399</v>
      </c>
      <c r="K22" s="22">
        <f t="shared" si="1"/>
        <v>1.0868050972931087E-2</v>
      </c>
      <c r="L22" s="22">
        <f t="shared" si="2"/>
        <v>2.1433476009406149E-2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263494.91960000002</v>
      </c>
      <c r="F23" s="25">
        <f>VLOOKUP(C23,RA!B27:I62,8,0)</f>
        <v>74309.2745</v>
      </c>
      <c r="G23" s="16">
        <f t="shared" si="0"/>
        <v>189185.64510000002</v>
      </c>
      <c r="H23" s="27">
        <f>RA!J27</f>
        <v>28.201406923824401</v>
      </c>
      <c r="I23" s="20">
        <f>VLOOKUP(B23,RMS!B:D,3,FALSE)</f>
        <v>263494.83235010999</v>
      </c>
      <c r="J23" s="21">
        <f>VLOOKUP(B23,RMS!B:E,4,FALSE)</f>
        <v>189185.643572748</v>
      </c>
      <c r="K23" s="22">
        <f t="shared" si="1"/>
        <v>8.7249890028033406E-2</v>
      </c>
      <c r="L23" s="22">
        <f t="shared" si="2"/>
        <v>1.5272520249709487E-3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1264525.7083999999</v>
      </c>
      <c r="F24" s="25">
        <f>VLOOKUP(C24,RA!B28:I63,8,0)</f>
        <v>42707.033000000003</v>
      </c>
      <c r="G24" s="16">
        <f t="shared" si="0"/>
        <v>1221818.6753999998</v>
      </c>
      <c r="H24" s="27">
        <f>RA!J28</f>
        <v>3.3773163104795301</v>
      </c>
      <c r="I24" s="20">
        <f>VLOOKUP(B24,RMS!B:D,3,FALSE)</f>
        <v>1264525.70292035</v>
      </c>
      <c r="J24" s="21">
        <f>VLOOKUP(B24,RMS!B:E,4,FALSE)</f>
        <v>1221818.68849823</v>
      </c>
      <c r="K24" s="22">
        <f t="shared" si="1"/>
        <v>5.4796498734503984E-3</v>
      </c>
      <c r="L24" s="22">
        <f t="shared" si="2"/>
        <v>-1.3098230119794607E-2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726795.7058</v>
      </c>
      <c r="F25" s="25">
        <f>VLOOKUP(C25,RA!B29:I64,8,0)</f>
        <v>89551.204899999997</v>
      </c>
      <c r="G25" s="16">
        <f t="shared" si="0"/>
        <v>637244.50089999998</v>
      </c>
      <c r="H25" s="27">
        <f>RA!J29</f>
        <v>12.321372317607301</v>
      </c>
      <c r="I25" s="20">
        <f>VLOOKUP(B25,RMS!B:D,3,FALSE)</f>
        <v>726795.70450088498</v>
      </c>
      <c r="J25" s="21">
        <f>VLOOKUP(B25,RMS!B:E,4,FALSE)</f>
        <v>637244.49864882103</v>
      </c>
      <c r="K25" s="22">
        <f t="shared" si="1"/>
        <v>1.2991150142624974E-3</v>
      </c>
      <c r="L25" s="22">
        <f t="shared" si="2"/>
        <v>2.2511789575219154E-3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888278.35450000002</v>
      </c>
      <c r="F26" s="25">
        <f>VLOOKUP(C26,RA!B30:I65,8,0)</f>
        <v>93620.503700000001</v>
      </c>
      <c r="G26" s="16">
        <f t="shared" si="0"/>
        <v>794657.85080000001</v>
      </c>
      <c r="H26" s="27">
        <f>RA!J30</f>
        <v>10.5395457657749</v>
      </c>
      <c r="I26" s="20">
        <f>VLOOKUP(B26,RMS!B:D,3,FALSE)</f>
        <v>888278.35789292003</v>
      </c>
      <c r="J26" s="21">
        <f>VLOOKUP(B26,RMS!B:E,4,FALSE)</f>
        <v>794657.84229100402</v>
      </c>
      <c r="K26" s="22">
        <f t="shared" si="1"/>
        <v>-3.3929200144484639E-3</v>
      </c>
      <c r="L26" s="22">
        <f t="shared" si="2"/>
        <v>8.5089959902688861E-3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741085.04909999995</v>
      </c>
      <c r="F27" s="25">
        <f>VLOOKUP(C27,RA!B31:I66,8,0)</f>
        <v>22124.735100000002</v>
      </c>
      <c r="G27" s="16">
        <f t="shared" si="0"/>
        <v>718960.3139999999</v>
      </c>
      <c r="H27" s="27">
        <f>RA!J31</f>
        <v>2.98545155200055</v>
      </c>
      <c r="I27" s="20">
        <f>VLOOKUP(B27,RMS!B:D,3,FALSE)</f>
        <v>741084.96371946903</v>
      </c>
      <c r="J27" s="21">
        <f>VLOOKUP(B27,RMS!B:E,4,FALSE)</f>
        <v>718960.30274424795</v>
      </c>
      <c r="K27" s="22">
        <f t="shared" si="1"/>
        <v>8.5380530916154385E-2</v>
      </c>
      <c r="L27" s="22">
        <f t="shared" si="2"/>
        <v>1.1255751946009696E-2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124867.4402</v>
      </c>
      <c r="F28" s="25">
        <f>VLOOKUP(C28,RA!B32:I67,8,0)</f>
        <v>33370.442999999999</v>
      </c>
      <c r="G28" s="16">
        <f t="shared" si="0"/>
        <v>91496.997199999998</v>
      </c>
      <c r="H28" s="27">
        <f>RA!J32</f>
        <v>26.724695362178199</v>
      </c>
      <c r="I28" s="20">
        <f>VLOOKUP(B28,RMS!B:D,3,FALSE)</f>
        <v>124867.354604901</v>
      </c>
      <c r="J28" s="21">
        <f>VLOOKUP(B28,RMS!B:E,4,FALSE)</f>
        <v>91496.998411463501</v>
      </c>
      <c r="K28" s="22">
        <f t="shared" si="1"/>
        <v>8.5595098993508145E-2</v>
      </c>
      <c r="L28" s="22">
        <f t="shared" si="2"/>
        <v>-1.2114635028410703E-3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294621.67389999999</v>
      </c>
      <c r="F31" s="25">
        <f>VLOOKUP(C31,RA!B35:I70,8,0)</f>
        <v>16846.903900000001</v>
      </c>
      <c r="G31" s="16">
        <f t="shared" si="0"/>
        <v>277774.77</v>
      </c>
      <c r="H31" s="27">
        <f>RA!J35</f>
        <v>5.7181481854312404</v>
      </c>
      <c r="I31" s="20">
        <f>VLOOKUP(B31,RMS!B:D,3,FALSE)</f>
        <v>294621.67340000003</v>
      </c>
      <c r="J31" s="21">
        <f>VLOOKUP(B31,RMS!B:E,4,FALSE)</f>
        <v>277774.76880000002</v>
      </c>
      <c r="K31" s="22">
        <f t="shared" si="1"/>
        <v>4.9999996554106474E-4</v>
      </c>
      <c r="L31" s="22">
        <f t="shared" si="2"/>
        <v>1.1999999987892807E-3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168429.48730000001</v>
      </c>
      <c r="F35" s="25">
        <f>VLOOKUP(C35,RA!B8:I74,8,0)</f>
        <v>8423.7332000000006</v>
      </c>
      <c r="G35" s="16">
        <f t="shared" si="0"/>
        <v>160005.75410000002</v>
      </c>
      <c r="H35" s="27">
        <f>RA!J39</f>
        <v>5.00134111611702</v>
      </c>
      <c r="I35" s="20">
        <f>VLOOKUP(B35,RMS!B:D,3,FALSE)</f>
        <v>168429.48717948701</v>
      </c>
      <c r="J35" s="21">
        <f>VLOOKUP(B35,RMS!B:E,4,FALSE)</f>
        <v>160005.75213675201</v>
      </c>
      <c r="K35" s="22">
        <f t="shared" si="1"/>
        <v>1.2051299563609064E-4</v>
      </c>
      <c r="L35" s="22">
        <f t="shared" si="2"/>
        <v>1.9632480107247829E-3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509069.35570000001</v>
      </c>
      <c r="F36" s="25">
        <f>VLOOKUP(C36,RA!B8:I75,8,0)</f>
        <v>37305.041899999997</v>
      </c>
      <c r="G36" s="16">
        <f t="shared" si="0"/>
        <v>471764.3138</v>
      </c>
      <c r="H36" s="27">
        <f>RA!J40</f>
        <v>7.3280863368220999</v>
      </c>
      <c r="I36" s="20">
        <f>VLOOKUP(B36,RMS!B:D,3,FALSE)</f>
        <v>509069.34778803401</v>
      </c>
      <c r="J36" s="21">
        <f>VLOOKUP(B36,RMS!B:E,4,FALSE)</f>
        <v>471764.31100256398</v>
      </c>
      <c r="K36" s="22">
        <f t="shared" si="1"/>
        <v>7.911966007668525E-3</v>
      </c>
      <c r="L36" s="22">
        <f t="shared" si="2"/>
        <v>2.7974360273219645E-3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12751.2564</v>
      </c>
      <c r="F40" s="25">
        <f>VLOOKUP(C40,RA!B8:I78,8,0)</f>
        <v>1778.5183999999999</v>
      </c>
      <c r="G40" s="16">
        <f t="shared" si="0"/>
        <v>10972.738000000001</v>
      </c>
      <c r="H40" s="27">
        <f>RA!J43</f>
        <v>0</v>
      </c>
      <c r="I40" s="20">
        <f>VLOOKUP(B40,RMS!B:D,3,FALSE)</f>
        <v>12751.2561833447</v>
      </c>
      <c r="J40" s="21">
        <f>VLOOKUP(B40,RMS!B:E,4,FALSE)</f>
        <v>10972.738446411</v>
      </c>
      <c r="K40" s="22">
        <f t="shared" si="1"/>
        <v>2.1665530039172154E-4</v>
      </c>
      <c r="L40" s="22">
        <f t="shared" si="2"/>
        <v>-4.4641099884756841E-4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16492454.3127</v>
      </c>
      <c r="E7" s="66">
        <v>20404010</v>
      </c>
      <c r="F7" s="67">
        <v>80.829475738837601</v>
      </c>
      <c r="G7" s="66">
        <v>13785553.907199999</v>
      </c>
      <c r="H7" s="67">
        <v>19.635775419123501</v>
      </c>
      <c r="I7" s="66">
        <v>1792538.933</v>
      </c>
      <c r="J7" s="67">
        <v>10.868842799337999</v>
      </c>
      <c r="K7" s="66">
        <v>1534337.2422</v>
      </c>
      <c r="L7" s="67">
        <v>11.130036939601201</v>
      </c>
      <c r="M7" s="67">
        <v>0.16828222876854601</v>
      </c>
      <c r="N7" s="66">
        <v>73374922.646799996</v>
      </c>
      <c r="O7" s="66">
        <v>6566255107.5948</v>
      </c>
      <c r="P7" s="66">
        <v>942762</v>
      </c>
      <c r="Q7" s="66">
        <v>928482</v>
      </c>
      <c r="R7" s="67">
        <v>1.53799427452552</v>
      </c>
      <c r="S7" s="66">
        <v>17.493762277966201</v>
      </c>
      <c r="T7" s="66">
        <v>17.3929430893652</v>
      </c>
      <c r="U7" s="68">
        <v>0.57631507161836804</v>
      </c>
      <c r="V7" s="56"/>
      <c r="W7" s="56"/>
    </row>
    <row r="8" spans="1:23" ht="14.25" thickBot="1" x14ac:dyDescent="0.2">
      <c r="A8" s="53">
        <v>41978</v>
      </c>
      <c r="B8" s="43" t="s">
        <v>6</v>
      </c>
      <c r="C8" s="44"/>
      <c r="D8" s="69">
        <v>628311.45319999999</v>
      </c>
      <c r="E8" s="69">
        <v>648500</v>
      </c>
      <c r="F8" s="70">
        <v>96.886885612952995</v>
      </c>
      <c r="G8" s="69">
        <v>492179.66729999997</v>
      </c>
      <c r="H8" s="70">
        <v>27.658961745980299</v>
      </c>
      <c r="I8" s="69">
        <v>137103.42850000001</v>
      </c>
      <c r="J8" s="70">
        <v>21.820934156417199</v>
      </c>
      <c r="K8" s="69">
        <v>74388.184399999998</v>
      </c>
      <c r="L8" s="70">
        <v>15.1140303718922</v>
      </c>
      <c r="M8" s="70">
        <v>0.84308072049141203</v>
      </c>
      <c r="N8" s="69">
        <v>2867241.3130999999</v>
      </c>
      <c r="O8" s="69">
        <v>249618866.7245</v>
      </c>
      <c r="P8" s="69">
        <v>26146</v>
      </c>
      <c r="Q8" s="69">
        <v>27196</v>
      </c>
      <c r="R8" s="70">
        <v>-3.86086189145463</v>
      </c>
      <c r="S8" s="69">
        <v>24.030882475330799</v>
      </c>
      <c r="T8" s="69">
        <v>23.567990693484301</v>
      </c>
      <c r="U8" s="71">
        <v>1.92623713391167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95460.836899999995</v>
      </c>
      <c r="E9" s="69">
        <v>101669</v>
      </c>
      <c r="F9" s="70">
        <v>93.8937502090116</v>
      </c>
      <c r="G9" s="69">
        <v>71659.099499999997</v>
      </c>
      <c r="H9" s="70">
        <v>33.215233747111199</v>
      </c>
      <c r="I9" s="69">
        <v>22279.424500000001</v>
      </c>
      <c r="J9" s="70">
        <v>23.338811206252899</v>
      </c>
      <c r="K9" s="69">
        <v>16134.9881</v>
      </c>
      <c r="L9" s="70">
        <v>22.516314344698099</v>
      </c>
      <c r="M9" s="70">
        <v>0.380814436423415</v>
      </c>
      <c r="N9" s="69">
        <v>385906.73320000002</v>
      </c>
      <c r="O9" s="69">
        <v>42424842.222900003</v>
      </c>
      <c r="P9" s="69">
        <v>5486</v>
      </c>
      <c r="Q9" s="69">
        <v>4702</v>
      </c>
      <c r="R9" s="70">
        <v>16.673755848575102</v>
      </c>
      <c r="S9" s="69">
        <v>17.400808767772499</v>
      </c>
      <c r="T9" s="69">
        <v>17.015463207145899</v>
      </c>
      <c r="U9" s="71">
        <v>2.2145267255640699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118235.82769999999</v>
      </c>
      <c r="E10" s="69">
        <v>127528</v>
      </c>
      <c r="F10" s="70">
        <v>92.713621871275294</v>
      </c>
      <c r="G10" s="69">
        <v>103966.039</v>
      </c>
      <c r="H10" s="70">
        <v>13.7254326867257</v>
      </c>
      <c r="I10" s="69">
        <v>30222.51</v>
      </c>
      <c r="J10" s="70">
        <v>25.561211510848999</v>
      </c>
      <c r="K10" s="69">
        <v>26891.082299999998</v>
      </c>
      <c r="L10" s="70">
        <v>25.865256153502202</v>
      </c>
      <c r="M10" s="70">
        <v>0.123885965720316</v>
      </c>
      <c r="N10" s="69">
        <v>474756.29570000002</v>
      </c>
      <c r="O10" s="69">
        <v>59285194.679899998</v>
      </c>
      <c r="P10" s="69">
        <v>85253</v>
      </c>
      <c r="Q10" s="69">
        <v>81728</v>
      </c>
      <c r="R10" s="70">
        <v>4.3130873140172303</v>
      </c>
      <c r="S10" s="69">
        <v>1.3868817249832901</v>
      </c>
      <c r="T10" s="69">
        <v>1.20691704678935</v>
      </c>
      <c r="U10" s="71">
        <v>12.976209503092599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84175.888500000001</v>
      </c>
      <c r="E11" s="69">
        <v>108308</v>
      </c>
      <c r="F11" s="70">
        <v>77.718994441777198</v>
      </c>
      <c r="G11" s="69">
        <v>57773.5147</v>
      </c>
      <c r="H11" s="70">
        <v>45.6997881072311</v>
      </c>
      <c r="I11" s="69">
        <v>18632.5376</v>
      </c>
      <c r="J11" s="70">
        <v>22.135243158140199</v>
      </c>
      <c r="K11" s="69">
        <v>11520.1374</v>
      </c>
      <c r="L11" s="70">
        <v>19.940170612469199</v>
      </c>
      <c r="M11" s="70">
        <v>0.61738848705050997</v>
      </c>
      <c r="N11" s="69">
        <v>423711.4019</v>
      </c>
      <c r="O11" s="69">
        <v>24889557.847100001</v>
      </c>
      <c r="P11" s="69">
        <v>3805</v>
      </c>
      <c r="Q11" s="69">
        <v>4165</v>
      </c>
      <c r="R11" s="70">
        <v>-8.64345738295318</v>
      </c>
      <c r="S11" s="69">
        <v>22.122441130092</v>
      </c>
      <c r="T11" s="69">
        <v>23.036761944777901</v>
      </c>
      <c r="U11" s="71">
        <v>-4.1330014590579003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276766.70559999999</v>
      </c>
      <c r="E12" s="69">
        <v>318529</v>
      </c>
      <c r="F12" s="70">
        <v>86.889013433627696</v>
      </c>
      <c r="G12" s="69">
        <v>191748.52249999999</v>
      </c>
      <c r="H12" s="70">
        <v>44.338377157508504</v>
      </c>
      <c r="I12" s="69">
        <v>46206.0164</v>
      </c>
      <c r="J12" s="70">
        <v>16.694933120597099</v>
      </c>
      <c r="K12" s="69">
        <v>-1052.6608000000001</v>
      </c>
      <c r="L12" s="70">
        <v>-0.54897987545119198</v>
      </c>
      <c r="M12" s="70">
        <v>-44.894497068761403</v>
      </c>
      <c r="N12" s="69">
        <v>1382634.4632999999</v>
      </c>
      <c r="O12" s="69">
        <v>88160196.650399998</v>
      </c>
      <c r="P12" s="69">
        <v>2736</v>
      </c>
      <c r="Q12" s="69">
        <v>3243</v>
      </c>
      <c r="R12" s="70">
        <v>-15.633672525439399</v>
      </c>
      <c r="S12" s="69">
        <v>101.15742163742701</v>
      </c>
      <c r="T12" s="69">
        <v>101.428010021585</v>
      </c>
      <c r="U12" s="71">
        <v>-0.26749236959389999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416618.44660000002</v>
      </c>
      <c r="E13" s="69">
        <v>396700</v>
      </c>
      <c r="F13" s="70">
        <v>105.02103519032001</v>
      </c>
      <c r="G13" s="69">
        <v>378270.50160000002</v>
      </c>
      <c r="H13" s="70">
        <v>10.137704324761399</v>
      </c>
      <c r="I13" s="69">
        <v>65784.854699999996</v>
      </c>
      <c r="J13" s="70">
        <v>15.790192497923799</v>
      </c>
      <c r="K13" s="69">
        <v>71218.5622</v>
      </c>
      <c r="L13" s="70">
        <v>18.827416332693499</v>
      </c>
      <c r="M13" s="70">
        <v>-7.6296225761209993E-2</v>
      </c>
      <c r="N13" s="69">
        <v>1998173.9653</v>
      </c>
      <c r="O13" s="69">
        <v>125717826.9985</v>
      </c>
      <c r="P13" s="69">
        <v>11669</v>
      </c>
      <c r="Q13" s="69">
        <v>11443</v>
      </c>
      <c r="R13" s="70">
        <v>1.9750065542252899</v>
      </c>
      <c r="S13" s="69">
        <v>35.7030119633216</v>
      </c>
      <c r="T13" s="69">
        <v>37.317678808004899</v>
      </c>
      <c r="U13" s="71">
        <v>-4.5224947585431998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202913.33050000001</v>
      </c>
      <c r="E14" s="69">
        <v>166992</v>
      </c>
      <c r="F14" s="70">
        <v>121.510809200441</v>
      </c>
      <c r="G14" s="69">
        <v>178780.44380000001</v>
      </c>
      <c r="H14" s="70">
        <v>13.498616619946</v>
      </c>
      <c r="I14" s="69">
        <v>37800.000099999997</v>
      </c>
      <c r="J14" s="70">
        <v>18.628643079711299</v>
      </c>
      <c r="K14" s="69">
        <v>31804.7916</v>
      </c>
      <c r="L14" s="70">
        <v>17.789860526120901</v>
      </c>
      <c r="M14" s="70">
        <v>0.188500166119623</v>
      </c>
      <c r="N14" s="69">
        <v>1063125.0706</v>
      </c>
      <c r="O14" s="69">
        <v>61297809.8737</v>
      </c>
      <c r="P14" s="69">
        <v>3032</v>
      </c>
      <c r="Q14" s="69">
        <v>3429</v>
      </c>
      <c r="R14" s="70">
        <v>-11.5777194517352</v>
      </c>
      <c r="S14" s="69">
        <v>66.923921668865404</v>
      </c>
      <c r="T14" s="69">
        <v>66.6146077573637</v>
      </c>
      <c r="U14" s="71">
        <v>0.46218736707066099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139472.0203</v>
      </c>
      <c r="E15" s="69">
        <v>111291</v>
      </c>
      <c r="F15" s="70">
        <v>125.321922078155</v>
      </c>
      <c r="G15" s="69">
        <v>94501.271999999997</v>
      </c>
      <c r="H15" s="70">
        <v>47.587452896930301</v>
      </c>
      <c r="I15" s="69">
        <v>9066.4393999999993</v>
      </c>
      <c r="J15" s="70">
        <v>6.5005435358994399</v>
      </c>
      <c r="K15" s="69">
        <v>15601.802299999999</v>
      </c>
      <c r="L15" s="70">
        <v>16.509621478957399</v>
      </c>
      <c r="M15" s="70">
        <v>-0.41888512457307597</v>
      </c>
      <c r="N15" s="69">
        <v>676460.25069999998</v>
      </c>
      <c r="O15" s="69">
        <v>47686594.1853</v>
      </c>
      <c r="P15" s="69">
        <v>4931</v>
      </c>
      <c r="Q15" s="69">
        <v>5557</v>
      </c>
      <c r="R15" s="70">
        <v>-11.2650710815188</v>
      </c>
      <c r="S15" s="69">
        <v>28.284733380653002</v>
      </c>
      <c r="T15" s="69">
        <v>28.898401169695902</v>
      </c>
      <c r="U15" s="71">
        <v>-2.1696078261873399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675929.44960000005</v>
      </c>
      <c r="E16" s="69">
        <v>615100</v>
      </c>
      <c r="F16" s="70">
        <v>109.889359388717</v>
      </c>
      <c r="G16" s="69">
        <v>485005.8749</v>
      </c>
      <c r="H16" s="70">
        <v>39.3652086666714</v>
      </c>
      <c r="I16" s="69">
        <v>42256.756300000001</v>
      </c>
      <c r="J16" s="70">
        <v>6.2516519031692699</v>
      </c>
      <c r="K16" s="69">
        <v>36924.788</v>
      </c>
      <c r="L16" s="70">
        <v>7.6132661295315804</v>
      </c>
      <c r="M16" s="70">
        <v>0.14440078301871401</v>
      </c>
      <c r="N16" s="69">
        <v>2863688.0622999999</v>
      </c>
      <c r="O16" s="69">
        <v>338665463.48040003</v>
      </c>
      <c r="P16" s="69">
        <v>34391</v>
      </c>
      <c r="Q16" s="69">
        <v>28852</v>
      </c>
      <c r="R16" s="70">
        <v>19.197975876888901</v>
      </c>
      <c r="S16" s="69">
        <v>19.654254008316101</v>
      </c>
      <c r="T16" s="69">
        <v>18.321217461527802</v>
      </c>
      <c r="U16" s="71">
        <v>6.7824326795832404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477638.98810000002</v>
      </c>
      <c r="E17" s="69">
        <v>601200</v>
      </c>
      <c r="F17" s="70">
        <v>79.447602811044604</v>
      </c>
      <c r="G17" s="69">
        <v>467415.65049999999</v>
      </c>
      <c r="H17" s="70">
        <v>2.1872048120476801</v>
      </c>
      <c r="I17" s="69">
        <v>65696.661399999997</v>
      </c>
      <c r="J17" s="70">
        <v>13.754459547227199</v>
      </c>
      <c r="K17" s="69">
        <v>55187.961900000002</v>
      </c>
      <c r="L17" s="70">
        <v>11.8070419424264</v>
      </c>
      <c r="M17" s="70">
        <v>0.19041651726587899</v>
      </c>
      <c r="N17" s="69">
        <v>2153312.2779000001</v>
      </c>
      <c r="O17" s="69">
        <v>318220973.259</v>
      </c>
      <c r="P17" s="69">
        <v>10514</v>
      </c>
      <c r="Q17" s="69">
        <v>10041</v>
      </c>
      <c r="R17" s="70">
        <v>4.7106861866347902</v>
      </c>
      <c r="S17" s="69">
        <v>45.428855630587798</v>
      </c>
      <c r="T17" s="69">
        <v>41.598042017727302</v>
      </c>
      <c r="U17" s="71">
        <v>8.4325558275369392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1675000.9713999999</v>
      </c>
      <c r="E18" s="69">
        <v>1727000</v>
      </c>
      <c r="F18" s="70">
        <v>96.989054510712194</v>
      </c>
      <c r="G18" s="69">
        <v>1199666.1912</v>
      </c>
      <c r="H18" s="70">
        <v>39.622253564096297</v>
      </c>
      <c r="I18" s="69">
        <v>227896.88570000001</v>
      </c>
      <c r="J18" s="70">
        <v>13.6057763303575</v>
      </c>
      <c r="K18" s="69">
        <v>188617.86180000001</v>
      </c>
      <c r="L18" s="70">
        <v>15.722528748712101</v>
      </c>
      <c r="M18" s="70">
        <v>0.20824657604086999</v>
      </c>
      <c r="N18" s="69">
        <v>7012225.2653000001</v>
      </c>
      <c r="O18" s="69">
        <v>748172248.14629996</v>
      </c>
      <c r="P18" s="69">
        <v>82193</v>
      </c>
      <c r="Q18" s="69">
        <v>73426</v>
      </c>
      <c r="R18" s="70">
        <v>11.939912292648399</v>
      </c>
      <c r="S18" s="69">
        <v>20.3788761987031</v>
      </c>
      <c r="T18" s="69">
        <v>20.300884948111001</v>
      </c>
      <c r="U18" s="71">
        <v>0.38270633685380301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567697.57880000002</v>
      </c>
      <c r="E19" s="69">
        <v>796300</v>
      </c>
      <c r="F19" s="70">
        <v>71.291922491523295</v>
      </c>
      <c r="G19" s="69">
        <v>521873.6667</v>
      </c>
      <c r="H19" s="70">
        <v>8.7806522965148801</v>
      </c>
      <c r="I19" s="69">
        <v>63974.9061</v>
      </c>
      <c r="J19" s="70">
        <v>11.2691877663509</v>
      </c>
      <c r="K19" s="69">
        <v>55226.691500000001</v>
      </c>
      <c r="L19" s="70">
        <v>10.5823870840655</v>
      </c>
      <c r="M19" s="70">
        <v>0.158405552865683</v>
      </c>
      <c r="N19" s="69">
        <v>2896200.0594000001</v>
      </c>
      <c r="O19" s="69">
        <v>250371665.63209999</v>
      </c>
      <c r="P19" s="69">
        <v>15093</v>
      </c>
      <c r="Q19" s="69">
        <v>14469</v>
      </c>
      <c r="R19" s="70">
        <v>4.3126684636118702</v>
      </c>
      <c r="S19" s="69">
        <v>37.613302776121401</v>
      </c>
      <c r="T19" s="69">
        <v>39.482797719261903</v>
      </c>
      <c r="U19" s="71">
        <v>-4.9703025396837202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954660.18240000005</v>
      </c>
      <c r="E20" s="69">
        <v>1048800</v>
      </c>
      <c r="F20" s="70">
        <v>91.024044851258594</v>
      </c>
      <c r="G20" s="69">
        <v>977547.96550000005</v>
      </c>
      <c r="H20" s="70">
        <v>-2.3413462978559099</v>
      </c>
      <c r="I20" s="69">
        <v>65313.840300000003</v>
      </c>
      <c r="J20" s="70">
        <v>6.8415800202122297</v>
      </c>
      <c r="K20" s="69">
        <v>56979.597399999999</v>
      </c>
      <c r="L20" s="70">
        <v>5.8288288054341999</v>
      </c>
      <c r="M20" s="70">
        <v>0.146267142631654</v>
      </c>
      <c r="N20" s="69">
        <v>4441653.9616999999</v>
      </c>
      <c r="O20" s="69">
        <v>388854561.93150002</v>
      </c>
      <c r="P20" s="69">
        <v>41688</v>
      </c>
      <c r="Q20" s="69">
        <v>43453</v>
      </c>
      <c r="R20" s="70">
        <v>-4.0618599406255003</v>
      </c>
      <c r="S20" s="69">
        <v>22.900119516407599</v>
      </c>
      <c r="T20" s="69">
        <v>23.2059488090581</v>
      </c>
      <c r="U20" s="71">
        <v>-1.33549212453386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390484.7365</v>
      </c>
      <c r="E21" s="69">
        <v>363600</v>
      </c>
      <c r="F21" s="70">
        <v>107.394041941694</v>
      </c>
      <c r="G21" s="69">
        <v>313333.5465</v>
      </c>
      <c r="H21" s="70">
        <v>24.6227034614693</v>
      </c>
      <c r="I21" s="69">
        <v>36723.413</v>
      </c>
      <c r="J21" s="70">
        <v>9.4045706700753495</v>
      </c>
      <c r="K21" s="69">
        <v>35477.0533</v>
      </c>
      <c r="L21" s="70">
        <v>11.322456116265201</v>
      </c>
      <c r="M21" s="70">
        <v>3.5131432406760997E-2</v>
      </c>
      <c r="N21" s="69">
        <v>1650639.9765999999</v>
      </c>
      <c r="O21" s="69">
        <v>146751239.93059999</v>
      </c>
      <c r="P21" s="69">
        <v>36439</v>
      </c>
      <c r="Q21" s="69">
        <v>36327</v>
      </c>
      <c r="R21" s="70">
        <v>0.30831062295262301</v>
      </c>
      <c r="S21" s="69">
        <v>10.716121092785199</v>
      </c>
      <c r="T21" s="69">
        <v>10.566519162055799</v>
      </c>
      <c r="U21" s="71">
        <v>1.39604554142407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977155.56810000003</v>
      </c>
      <c r="E22" s="69">
        <v>1088500</v>
      </c>
      <c r="F22" s="70">
        <v>89.770837675700506</v>
      </c>
      <c r="G22" s="69">
        <v>766737.47450000001</v>
      </c>
      <c r="H22" s="70">
        <v>27.443303685817199</v>
      </c>
      <c r="I22" s="69">
        <v>83156.040800000002</v>
      </c>
      <c r="J22" s="70">
        <v>8.5100104338237799</v>
      </c>
      <c r="K22" s="69">
        <v>110278.0196</v>
      </c>
      <c r="L22" s="70">
        <v>14.382761149363899</v>
      </c>
      <c r="M22" s="70">
        <v>-0.24594183771504699</v>
      </c>
      <c r="N22" s="69">
        <v>4210818.9042999996</v>
      </c>
      <c r="O22" s="69">
        <v>446380554.611</v>
      </c>
      <c r="P22" s="69">
        <v>58596</v>
      </c>
      <c r="Q22" s="69">
        <v>52947</v>
      </c>
      <c r="R22" s="70">
        <v>10.6691597257635</v>
      </c>
      <c r="S22" s="69">
        <v>16.6761479981569</v>
      </c>
      <c r="T22" s="69">
        <v>16.8692017848037</v>
      </c>
      <c r="U22" s="71">
        <v>-1.1576641480282901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2526626.8061000002</v>
      </c>
      <c r="E23" s="69">
        <v>2720600</v>
      </c>
      <c r="F23" s="70">
        <v>92.870205326030998</v>
      </c>
      <c r="G23" s="69">
        <v>2002996.7017000001</v>
      </c>
      <c r="H23" s="70">
        <v>26.142334830385899</v>
      </c>
      <c r="I23" s="69">
        <v>257499.63519999999</v>
      </c>
      <c r="J23" s="70">
        <v>10.191439217628901</v>
      </c>
      <c r="K23" s="69">
        <v>196070.29190000001</v>
      </c>
      <c r="L23" s="70">
        <v>9.7888474670771899</v>
      </c>
      <c r="M23" s="70">
        <v>0.31330265643369498</v>
      </c>
      <c r="N23" s="69">
        <v>11355244.8289</v>
      </c>
      <c r="O23" s="69">
        <v>980851124.10039997</v>
      </c>
      <c r="P23" s="69">
        <v>83028</v>
      </c>
      <c r="Q23" s="69">
        <v>81993</v>
      </c>
      <c r="R23" s="70">
        <v>1.2623028795141</v>
      </c>
      <c r="S23" s="69">
        <v>30.431020933901799</v>
      </c>
      <c r="T23" s="69">
        <v>31.074895544741601</v>
      </c>
      <c r="U23" s="71">
        <v>-2.1158495215732098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279085.28269999998</v>
      </c>
      <c r="E24" s="69">
        <v>312432</v>
      </c>
      <c r="F24" s="70">
        <v>89.326727960004106</v>
      </c>
      <c r="G24" s="69">
        <v>240425.0577</v>
      </c>
      <c r="H24" s="70">
        <v>16.079948308981901</v>
      </c>
      <c r="I24" s="69">
        <v>10147.832899999999</v>
      </c>
      <c r="J24" s="70">
        <v>3.6361046350510402</v>
      </c>
      <c r="K24" s="69">
        <v>37636.350100000003</v>
      </c>
      <c r="L24" s="70">
        <v>15.6540879973344</v>
      </c>
      <c r="M24" s="70">
        <v>-0.73037149263844303</v>
      </c>
      <c r="N24" s="69">
        <v>1224137.6828000001</v>
      </c>
      <c r="O24" s="69">
        <v>103014063.96789999</v>
      </c>
      <c r="P24" s="69">
        <v>28292</v>
      </c>
      <c r="Q24" s="69">
        <v>27954</v>
      </c>
      <c r="R24" s="70">
        <v>1.20912928382342</v>
      </c>
      <c r="S24" s="69">
        <v>9.8644593065177393</v>
      </c>
      <c r="T24" s="69">
        <v>9.4309511447377794</v>
      </c>
      <c r="U24" s="71">
        <v>4.3946469675588604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417530.64769999997</v>
      </c>
      <c r="E25" s="69">
        <v>527735</v>
      </c>
      <c r="F25" s="70">
        <v>79.117482770708804</v>
      </c>
      <c r="G25" s="69">
        <v>317216.45679999999</v>
      </c>
      <c r="H25" s="70">
        <v>31.623261892508499</v>
      </c>
      <c r="I25" s="69">
        <v>20554.2664</v>
      </c>
      <c r="J25" s="70">
        <v>4.9228162083968598</v>
      </c>
      <c r="K25" s="69">
        <v>25653.6247</v>
      </c>
      <c r="L25" s="70">
        <v>8.0871039790265993</v>
      </c>
      <c r="M25" s="70">
        <v>-0.19877730182900799</v>
      </c>
      <c r="N25" s="69">
        <v>1598813.0837000001</v>
      </c>
      <c r="O25" s="69">
        <v>104378753.816</v>
      </c>
      <c r="P25" s="69">
        <v>24397</v>
      </c>
      <c r="Q25" s="69">
        <v>23436</v>
      </c>
      <c r="R25" s="70">
        <v>4.1005291005290898</v>
      </c>
      <c r="S25" s="69">
        <v>17.1140159732754</v>
      </c>
      <c r="T25" s="69">
        <v>16.079366871479799</v>
      </c>
      <c r="U25" s="71">
        <v>6.0456242614900999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594770.64110000001</v>
      </c>
      <c r="E26" s="69">
        <v>651400</v>
      </c>
      <c r="F26" s="70">
        <v>91.306515366902104</v>
      </c>
      <c r="G26" s="69">
        <v>507488.19030000002</v>
      </c>
      <c r="H26" s="70">
        <v>17.198912697535601</v>
      </c>
      <c r="I26" s="69">
        <v>132186.09210000001</v>
      </c>
      <c r="J26" s="70">
        <v>22.224717053203602</v>
      </c>
      <c r="K26" s="69">
        <v>92871.367700000003</v>
      </c>
      <c r="L26" s="70">
        <v>18.300202738727702</v>
      </c>
      <c r="M26" s="70">
        <v>0.42332449035312297</v>
      </c>
      <c r="N26" s="69">
        <v>2704873.0225999998</v>
      </c>
      <c r="O26" s="69">
        <v>211266337.07769999</v>
      </c>
      <c r="P26" s="69">
        <v>50394</v>
      </c>
      <c r="Q26" s="69">
        <v>51201</v>
      </c>
      <c r="R26" s="70">
        <v>-1.5761410909943201</v>
      </c>
      <c r="S26" s="69">
        <v>11.8024098325197</v>
      </c>
      <c r="T26" s="69">
        <v>11.8957436593035</v>
      </c>
      <c r="U26" s="71">
        <v>-0.79080313349752196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263494.91960000002</v>
      </c>
      <c r="E27" s="69">
        <v>309927</v>
      </c>
      <c r="F27" s="70">
        <v>85.018381618897394</v>
      </c>
      <c r="G27" s="69">
        <v>221556.20939999999</v>
      </c>
      <c r="H27" s="70">
        <v>18.9291513488044</v>
      </c>
      <c r="I27" s="69">
        <v>74309.2745</v>
      </c>
      <c r="J27" s="70">
        <v>28.201406923824401</v>
      </c>
      <c r="K27" s="69">
        <v>64323.168400000002</v>
      </c>
      <c r="L27" s="70">
        <v>29.0324376708713</v>
      </c>
      <c r="M27" s="70">
        <v>0.15524897713216501</v>
      </c>
      <c r="N27" s="69">
        <v>1208501.3372</v>
      </c>
      <c r="O27" s="69">
        <v>94982463.565799996</v>
      </c>
      <c r="P27" s="69">
        <v>35135</v>
      </c>
      <c r="Q27" s="69">
        <v>35628</v>
      </c>
      <c r="R27" s="70">
        <v>-1.3837431233861099</v>
      </c>
      <c r="S27" s="69">
        <v>7.4994996328447403</v>
      </c>
      <c r="T27" s="69">
        <v>7.2508730717413297</v>
      </c>
      <c r="U27" s="71">
        <v>3.3152419931395398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1264525.7083999999</v>
      </c>
      <c r="E28" s="69">
        <v>1754000</v>
      </c>
      <c r="F28" s="70">
        <v>72.093826020524503</v>
      </c>
      <c r="G28" s="69">
        <v>1099077.3119000001</v>
      </c>
      <c r="H28" s="70">
        <v>15.05339021274</v>
      </c>
      <c r="I28" s="69">
        <v>42707.033000000003</v>
      </c>
      <c r="J28" s="70">
        <v>3.3773163104795301</v>
      </c>
      <c r="K28" s="69">
        <v>19363.579000000002</v>
      </c>
      <c r="L28" s="70">
        <v>1.7618031771146101</v>
      </c>
      <c r="M28" s="70">
        <v>1.20553405958682</v>
      </c>
      <c r="N28" s="69">
        <v>5138983.3743000003</v>
      </c>
      <c r="O28" s="69">
        <v>338630227.49900001</v>
      </c>
      <c r="P28" s="69">
        <v>51866</v>
      </c>
      <c r="Q28" s="69">
        <v>50728</v>
      </c>
      <c r="R28" s="70">
        <v>2.2433370130894099</v>
      </c>
      <c r="S28" s="69">
        <v>24.380629090348201</v>
      </c>
      <c r="T28" s="69">
        <v>21.8457972441255</v>
      </c>
      <c r="U28" s="71">
        <v>10.396909106935899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726795.7058</v>
      </c>
      <c r="E29" s="69">
        <v>669300</v>
      </c>
      <c r="F29" s="70">
        <v>108.590423696399</v>
      </c>
      <c r="G29" s="69">
        <v>498105.82789999997</v>
      </c>
      <c r="H29" s="70">
        <v>45.911905681599798</v>
      </c>
      <c r="I29" s="69">
        <v>89551.204899999997</v>
      </c>
      <c r="J29" s="70">
        <v>12.321372317607301</v>
      </c>
      <c r="K29" s="69">
        <v>76354.392900000006</v>
      </c>
      <c r="L29" s="70">
        <v>15.328949918515899</v>
      </c>
      <c r="M29" s="70">
        <v>0.17283631627172499</v>
      </c>
      <c r="N29" s="69">
        <v>3245388.2464999999</v>
      </c>
      <c r="O29" s="69">
        <v>230040234.3506</v>
      </c>
      <c r="P29" s="69">
        <v>107346</v>
      </c>
      <c r="Q29" s="69">
        <v>112415</v>
      </c>
      <c r="R29" s="70">
        <v>-4.5091847173420003</v>
      </c>
      <c r="S29" s="69">
        <v>6.7705895496804702</v>
      </c>
      <c r="T29" s="69">
        <v>6.7544636214028397</v>
      </c>
      <c r="U29" s="71">
        <v>0.23817613162500501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888278.35450000002</v>
      </c>
      <c r="E30" s="69">
        <v>1132700</v>
      </c>
      <c r="F30" s="70">
        <v>78.421325549571804</v>
      </c>
      <c r="G30" s="69">
        <v>740301.24910000002</v>
      </c>
      <c r="H30" s="70">
        <v>19.988768839698601</v>
      </c>
      <c r="I30" s="69">
        <v>93620.503700000001</v>
      </c>
      <c r="J30" s="70">
        <v>10.5395457657749</v>
      </c>
      <c r="K30" s="69">
        <v>109600.37880000001</v>
      </c>
      <c r="L30" s="70">
        <v>14.8048350496833</v>
      </c>
      <c r="M30" s="70">
        <v>-0.14580127619048</v>
      </c>
      <c r="N30" s="69">
        <v>3932917.5359</v>
      </c>
      <c r="O30" s="69">
        <v>403457822.96609998</v>
      </c>
      <c r="P30" s="69">
        <v>63684</v>
      </c>
      <c r="Q30" s="69">
        <v>63746</v>
      </c>
      <c r="R30" s="70">
        <v>-9.7261004612058999E-2</v>
      </c>
      <c r="S30" s="69">
        <v>13.9482186184913</v>
      </c>
      <c r="T30" s="69">
        <v>13.7797362281555</v>
      </c>
      <c r="U30" s="71">
        <v>1.2079133181383499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741085.04909999995</v>
      </c>
      <c r="E31" s="69">
        <v>1117400</v>
      </c>
      <c r="F31" s="70">
        <v>66.322270368713106</v>
      </c>
      <c r="G31" s="69">
        <v>819266.86730000004</v>
      </c>
      <c r="H31" s="70">
        <v>-9.5429000391116006</v>
      </c>
      <c r="I31" s="69">
        <v>22124.735100000002</v>
      </c>
      <c r="J31" s="70">
        <v>2.98545155200055</v>
      </c>
      <c r="K31" s="69">
        <v>38245.159699999997</v>
      </c>
      <c r="L31" s="70">
        <v>4.6682175523638403</v>
      </c>
      <c r="M31" s="70">
        <v>-0.42150234765525102</v>
      </c>
      <c r="N31" s="69">
        <v>3158663.9526999998</v>
      </c>
      <c r="O31" s="69">
        <v>364182202.50279999</v>
      </c>
      <c r="P31" s="69">
        <v>28402</v>
      </c>
      <c r="Q31" s="69">
        <v>30418</v>
      </c>
      <c r="R31" s="70">
        <v>-6.6276546781511003</v>
      </c>
      <c r="S31" s="69">
        <v>26.092706467854399</v>
      </c>
      <c r="T31" s="69">
        <v>26.687462384114699</v>
      </c>
      <c r="U31" s="71">
        <v>-2.27939526699932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124867.4402</v>
      </c>
      <c r="E32" s="69">
        <v>143163</v>
      </c>
      <c r="F32" s="70">
        <v>87.220469115623501</v>
      </c>
      <c r="G32" s="69">
        <v>128074.86350000001</v>
      </c>
      <c r="H32" s="70">
        <v>-2.50433474012641</v>
      </c>
      <c r="I32" s="69">
        <v>33370.442999999999</v>
      </c>
      <c r="J32" s="70">
        <v>26.724695362178199</v>
      </c>
      <c r="K32" s="69">
        <v>30245.1554</v>
      </c>
      <c r="L32" s="70">
        <v>23.615215799156399</v>
      </c>
      <c r="M32" s="70">
        <v>0.103331841369874</v>
      </c>
      <c r="N32" s="69">
        <v>573117.4155</v>
      </c>
      <c r="O32" s="69">
        <v>49640788.374700002</v>
      </c>
      <c r="P32" s="69">
        <v>27447</v>
      </c>
      <c r="Q32" s="69">
        <v>28138</v>
      </c>
      <c r="R32" s="70">
        <v>-2.45575378491719</v>
      </c>
      <c r="S32" s="69">
        <v>4.54940212773709</v>
      </c>
      <c r="T32" s="69">
        <v>4.4044256379273596</v>
      </c>
      <c r="U32" s="71">
        <v>3.1867152152990101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9.9047000000000001</v>
      </c>
      <c r="H33" s="72"/>
      <c r="I33" s="72"/>
      <c r="J33" s="72"/>
      <c r="K33" s="69">
        <v>1.4977</v>
      </c>
      <c r="L33" s="70">
        <v>15.1211041222854</v>
      </c>
      <c r="M33" s="72"/>
      <c r="N33" s="69">
        <v>12.820600000000001</v>
      </c>
      <c r="O33" s="69">
        <v>5021.2977000000001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294621.67389999999</v>
      </c>
      <c r="E35" s="69">
        <v>200900</v>
      </c>
      <c r="F35" s="70">
        <v>146.650907864609</v>
      </c>
      <c r="G35" s="69">
        <v>252613.72450000001</v>
      </c>
      <c r="H35" s="70">
        <v>16.629321895770602</v>
      </c>
      <c r="I35" s="69">
        <v>16846.903900000001</v>
      </c>
      <c r="J35" s="70">
        <v>5.7181481854312404</v>
      </c>
      <c r="K35" s="69">
        <v>19278.3815</v>
      </c>
      <c r="L35" s="70">
        <v>7.63156536255417</v>
      </c>
      <c r="M35" s="70">
        <v>-0.12612457119390499</v>
      </c>
      <c r="N35" s="69">
        <v>1117324.2551</v>
      </c>
      <c r="O35" s="69">
        <v>61508680.982199997</v>
      </c>
      <c r="P35" s="69">
        <v>17848</v>
      </c>
      <c r="Q35" s="69">
        <v>18585</v>
      </c>
      <c r="R35" s="70">
        <v>-3.96556362658057</v>
      </c>
      <c r="S35" s="69">
        <v>16.507265458314698</v>
      </c>
      <c r="T35" s="69">
        <v>16.313747376916901</v>
      </c>
      <c r="U35" s="71">
        <v>1.17232064805932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749700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331991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282800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168429.48730000001</v>
      </c>
      <c r="E39" s="69">
        <v>391007</v>
      </c>
      <c r="F39" s="70">
        <v>43.075824038955801</v>
      </c>
      <c r="G39" s="69">
        <v>204116.23860000001</v>
      </c>
      <c r="H39" s="70">
        <v>-17.483543467570001</v>
      </c>
      <c r="I39" s="69">
        <v>8423.7332000000006</v>
      </c>
      <c r="J39" s="70">
        <v>5.00134111611702</v>
      </c>
      <c r="K39" s="69">
        <v>8974.6314000000002</v>
      </c>
      <c r="L39" s="70">
        <v>4.3968238203660501</v>
      </c>
      <c r="M39" s="70">
        <v>-6.1383936057808001E-2</v>
      </c>
      <c r="N39" s="69">
        <v>951859.40020000003</v>
      </c>
      <c r="O39" s="69">
        <v>95325572.1611</v>
      </c>
      <c r="P39" s="69">
        <v>283</v>
      </c>
      <c r="Q39" s="69">
        <v>322</v>
      </c>
      <c r="R39" s="70">
        <v>-12.111801242236</v>
      </c>
      <c r="S39" s="69">
        <v>595.157198939929</v>
      </c>
      <c r="T39" s="69">
        <v>622.25141583850905</v>
      </c>
      <c r="U39" s="71">
        <v>-4.5524471428454696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509069.35570000001</v>
      </c>
      <c r="E40" s="69">
        <v>486496</v>
      </c>
      <c r="F40" s="70">
        <v>104.639987934125</v>
      </c>
      <c r="G40" s="69">
        <v>418573.09590000001</v>
      </c>
      <c r="H40" s="70">
        <v>21.620180725046001</v>
      </c>
      <c r="I40" s="69">
        <v>37305.041899999997</v>
      </c>
      <c r="J40" s="70">
        <v>7.3280863368220999</v>
      </c>
      <c r="K40" s="69">
        <v>27190.188600000001</v>
      </c>
      <c r="L40" s="70">
        <v>6.4959236191558603</v>
      </c>
      <c r="M40" s="70">
        <v>0.37200379330947297</v>
      </c>
      <c r="N40" s="69">
        <v>2583919.3585999999</v>
      </c>
      <c r="O40" s="69">
        <v>181454493.3829</v>
      </c>
      <c r="P40" s="69">
        <v>2633</v>
      </c>
      <c r="Q40" s="69">
        <v>2915</v>
      </c>
      <c r="R40" s="70">
        <v>-9.6740994854202391</v>
      </c>
      <c r="S40" s="69">
        <v>193.341950512723</v>
      </c>
      <c r="T40" s="69">
        <v>187.05951022298501</v>
      </c>
      <c r="U40" s="71">
        <v>3.24939325018611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303200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99242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12751.2564</v>
      </c>
      <c r="E44" s="75"/>
      <c r="F44" s="75"/>
      <c r="G44" s="74">
        <v>35272.777699999999</v>
      </c>
      <c r="H44" s="76">
        <v>-63.849582506795301</v>
      </c>
      <c r="I44" s="74">
        <v>1778.5183999999999</v>
      </c>
      <c r="J44" s="76">
        <v>13.9477894899831</v>
      </c>
      <c r="K44" s="74">
        <v>3330.2134000000001</v>
      </c>
      <c r="L44" s="76">
        <v>9.4413131518133895</v>
      </c>
      <c r="M44" s="76">
        <v>-0.46594461484059801</v>
      </c>
      <c r="N44" s="74">
        <v>80618.330900000001</v>
      </c>
      <c r="O44" s="74">
        <v>11012792.299699999</v>
      </c>
      <c r="P44" s="74">
        <v>35</v>
      </c>
      <c r="Q44" s="74">
        <v>25</v>
      </c>
      <c r="R44" s="76">
        <v>40</v>
      </c>
      <c r="S44" s="74">
        <v>364.32161142857098</v>
      </c>
      <c r="T44" s="74">
        <v>348.07877200000001</v>
      </c>
      <c r="U44" s="77">
        <v>4.4583793327220604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61186</v>
      </c>
      <c r="D2" s="32">
        <v>628312.31036666699</v>
      </c>
      <c r="E2" s="32">
        <v>491208.02876410302</v>
      </c>
      <c r="F2" s="32">
        <v>137104.28160256401</v>
      </c>
      <c r="G2" s="32">
        <v>491208.02876410302</v>
      </c>
      <c r="H2" s="32">
        <v>0.21821040164333799</v>
      </c>
    </row>
    <row r="3" spans="1:8" ht="14.25" x14ac:dyDescent="0.2">
      <c r="A3" s="32">
        <v>2</v>
      </c>
      <c r="B3" s="33">
        <v>13</v>
      </c>
      <c r="C3" s="32">
        <v>10251.668</v>
      </c>
      <c r="D3" s="32">
        <v>95460.887834740206</v>
      </c>
      <c r="E3" s="32">
        <v>73181.412521541497</v>
      </c>
      <c r="F3" s="32">
        <v>22279.475313198702</v>
      </c>
      <c r="G3" s="32">
        <v>73181.412521541497</v>
      </c>
      <c r="H3" s="32">
        <v>0.233388519827811</v>
      </c>
    </row>
    <row r="4" spans="1:8" ht="14.25" x14ac:dyDescent="0.2">
      <c r="A4" s="32">
        <v>3</v>
      </c>
      <c r="B4" s="33">
        <v>14</v>
      </c>
      <c r="C4" s="32">
        <v>109756</v>
      </c>
      <c r="D4" s="32">
        <v>118237.920141026</v>
      </c>
      <c r="E4" s="32">
        <v>88013.317965812006</v>
      </c>
      <c r="F4" s="32">
        <v>30224.602175213699</v>
      </c>
      <c r="G4" s="32">
        <v>88013.317965812006</v>
      </c>
      <c r="H4" s="32">
        <v>0.25562528619552799</v>
      </c>
    </row>
    <row r="5" spans="1:8" ht="14.25" x14ac:dyDescent="0.2">
      <c r="A5" s="32">
        <v>4</v>
      </c>
      <c r="B5" s="33">
        <v>15</v>
      </c>
      <c r="C5" s="32">
        <v>4652</v>
      </c>
      <c r="D5" s="32">
        <v>84175.922987179496</v>
      </c>
      <c r="E5" s="32">
        <v>65543.351172649607</v>
      </c>
      <c r="F5" s="32">
        <v>18632.5718145299</v>
      </c>
      <c r="G5" s="32">
        <v>65543.351172649607</v>
      </c>
      <c r="H5" s="32">
        <v>0.221352747357077</v>
      </c>
    </row>
    <row r="6" spans="1:8" ht="14.25" x14ac:dyDescent="0.2">
      <c r="A6" s="32">
        <v>5</v>
      </c>
      <c r="B6" s="33">
        <v>16</v>
      </c>
      <c r="C6" s="32">
        <v>4242</v>
      </c>
      <c r="D6" s="32">
        <v>276766.75523846201</v>
      </c>
      <c r="E6" s="32">
        <v>230560.68895128201</v>
      </c>
      <c r="F6" s="32">
        <v>46206.066287179499</v>
      </c>
      <c r="G6" s="32">
        <v>230560.68895128201</v>
      </c>
      <c r="H6" s="32">
        <v>0.1669494815133</v>
      </c>
    </row>
    <row r="7" spans="1:8" ht="14.25" x14ac:dyDescent="0.2">
      <c r="A7" s="32">
        <v>6</v>
      </c>
      <c r="B7" s="33">
        <v>17</v>
      </c>
      <c r="C7" s="32">
        <v>22701</v>
      </c>
      <c r="D7" s="32">
        <v>416618.723270085</v>
      </c>
      <c r="E7" s="32">
        <v>350833.59119829099</v>
      </c>
      <c r="F7" s="32">
        <v>65785.132071794898</v>
      </c>
      <c r="G7" s="32">
        <v>350833.59119829099</v>
      </c>
      <c r="H7" s="32">
        <v>0.157902485887913</v>
      </c>
    </row>
    <row r="8" spans="1:8" ht="14.25" x14ac:dyDescent="0.2">
      <c r="A8" s="32">
        <v>7</v>
      </c>
      <c r="B8" s="33">
        <v>18</v>
      </c>
      <c r="C8" s="32">
        <v>106931</v>
      </c>
      <c r="D8" s="32">
        <v>202913.32693247899</v>
      </c>
      <c r="E8" s="32">
        <v>165113.33090940199</v>
      </c>
      <c r="F8" s="32">
        <v>37799.996023076899</v>
      </c>
      <c r="G8" s="32">
        <v>165113.33090940199</v>
      </c>
      <c r="H8" s="32">
        <v>0.186286413980365</v>
      </c>
    </row>
    <row r="9" spans="1:8" ht="14.25" x14ac:dyDescent="0.2">
      <c r="A9" s="32">
        <v>8</v>
      </c>
      <c r="B9" s="33">
        <v>19</v>
      </c>
      <c r="C9" s="32">
        <v>19634</v>
      </c>
      <c r="D9" s="32">
        <v>139472.221211111</v>
      </c>
      <c r="E9" s="32">
        <v>130405.58224273501</v>
      </c>
      <c r="F9" s="32">
        <v>9066.6389683760699</v>
      </c>
      <c r="G9" s="32">
        <v>130405.58224273501</v>
      </c>
      <c r="H9" s="32">
        <v>6.5006772600634297E-2</v>
      </c>
    </row>
    <row r="10" spans="1:8" ht="14.25" x14ac:dyDescent="0.2">
      <c r="A10" s="32">
        <v>9</v>
      </c>
      <c r="B10" s="33">
        <v>21</v>
      </c>
      <c r="C10" s="32">
        <v>139712</v>
      </c>
      <c r="D10" s="32">
        <v>675929.07394017105</v>
      </c>
      <c r="E10" s="32">
        <v>633672.69292393199</v>
      </c>
      <c r="F10" s="32">
        <v>42256.381016239298</v>
      </c>
      <c r="G10" s="32">
        <v>633672.69292393199</v>
      </c>
      <c r="H10" s="36">
        <v>6.25159985646358E-2</v>
      </c>
    </row>
    <row r="11" spans="1:8" ht="14.25" x14ac:dyDescent="0.2">
      <c r="A11" s="32">
        <v>10</v>
      </c>
      <c r="B11" s="33">
        <v>22</v>
      </c>
      <c r="C11" s="32">
        <v>25753</v>
      </c>
      <c r="D11" s="32">
        <v>477639.09852307697</v>
      </c>
      <c r="E11" s="32">
        <v>411942.327196581</v>
      </c>
      <c r="F11" s="32">
        <v>65696.771326495698</v>
      </c>
      <c r="G11" s="32">
        <v>411942.327196581</v>
      </c>
      <c r="H11" s="32">
        <v>0.13754479381951501</v>
      </c>
    </row>
    <row r="12" spans="1:8" ht="14.25" x14ac:dyDescent="0.2">
      <c r="A12" s="32">
        <v>11</v>
      </c>
      <c r="B12" s="33">
        <v>23</v>
      </c>
      <c r="C12" s="32">
        <v>197314.36600000001</v>
      </c>
      <c r="D12" s="32">
        <v>1675000.7698504301</v>
      </c>
      <c r="E12" s="32">
        <v>1447104.0612683799</v>
      </c>
      <c r="F12" s="32">
        <v>227896.70858205101</v>
      </c>
      <c r="G12" s="32">
        <v>1447104.0612683799</v>
      </c>
      <c r="H12" s="32">
        <v>0.13605767393313001</v>
      </c>
    </row>
    <row r="13" spans="1:8" ht="14.25" x14ac:dyDescent="0.2">
      <c r="A13" s="32">
        <v>12</v>
      </c>
      <c r="B13" s="33">
        <v>24</v>
      </c>
      <c r="C13" s="32">
        <v>28229.912</v>
      </c>
      <c r="D13" s="32">
        <v>567697.52349230798</v>
      </c>
      <c r="E13" s="32">
        <v>503722.67197094002</v>
      </c>
      <c r="F13" s="32">
        <v>63974.851521367498</v>
      </c>
      <c r="G13" s="32">
        <v>503722.67197094002</v>
      </c>
      <c r="H13" s="32">
        <v>0.112691792502129</v>
      </c>
    </row>
    <row r="14" spans="1:8" ht="14.25" x14ac:dyDescent="0.2">
      <c r="A14" s="32">
        <v>13</v>
      </c>
      <c r="B14" s="33">
        <v>25</v>
      </c>
      <c r="C14" s="32">
        <v>86031</v>
      </c>
      <c r="D14" s="32">
        <v>954660.43339999998</v>
      </c>
      <c r="E14" s="32">
        <v>889346.34210000001</v>
      </c>
      <c r="F14" s="32">
        <v>65314.0913</v>
      </c>
      <c r="G14" s="32">
        <v>889346.34210000001</v>
      </c>
      <c r="H14" s="32">
        <v>6.8416045134902501E-2</v>
      </c>
    </row>
    <row r="15" spans="1:8" ht="14.25" x14ac:dyDescent="0.2">
      <c r="A15" s="32">
        <v>14</v>
      </c>
      <c r="B15" s="33">
        <v>26</v>
      </c>
      <c r="C15" s="32">
        <v>76464</v>
      </c>
      <c r="D15" s="32">
        <v>390484.25480598299</v>
      </c>
      <c r="E15" s="32">
        <v>353761.32337948697</v>
      </c>
      <c r="F15" s="32">
        <v>36722.931426495699</v>
      </c>
      <c r="G15" s="32">
        <v>353761.32337948697</v>
      </c>
      <c r="H15" s="32">
        <v>9.4044589441236198E-2</v>
      </c>
    </row>
    <row r="16" spans="1:8" ht="14.25" x14ac:dyDescent="0.2">
      <c r="A16" s="32">
        <v>15</v>
      </c>
      <c r="B16" s="33">
        <v>27</v>
      </c>
      <c r="C16" s="32">
        <v>128807.083</v>
      </c>
      <c r="D16" s="32">
        <v>977156.30929999996</v>
      </c>
      <c r="E16" s="32">
        <v>893999.53</v>
      </c>
      <c r="F16" s="32">
        <v>83156.779299999995</v>
      </c>
      <c r="G16" s="32">
        <v>893999.53</v>
      </c>
      <c r="H16" s="32">
        <v>8.5100795551911801E-2</v>
      </c>
    </row>
    <row r="17" spans="1:8" ht="14.25" x14ac:dyDescent="0.2">
      <c r="A17" s="32">
        <v>16</v>
      </c>
      <c r="B17" s="33">
        <v>29</v>
      </c>
      <c r="C17" s="32">
        <v>199244</v>
      </c>
      <c r="D17" s="32">
        <v>2526628.4250606801</v>
      </c>
      <c r="E17" s="32">
        <v>2269127.1990726502</v>
      </c>
      <c r="F17" s="32">
        <v>257501.22598803401</v>
      </c>
      <c r="G17" s="32">
        <v>2269127.1990726502</v>
      </c>
      <c r="H17" s="32">
        <v>0.101914956482709</v>
      </c>
    </row>
    <row r="18" spans="1:8" ht="14.25" x14ac:dyDescent="0.2">
      <c r="A18" s="32">
        <v>17</v>
      </c>
      <c r="B18" s="33">
        <v>31</v>
      </c>
      <c r="C18" s="32">
        <v>32280.024000000001</v>
      </c>
      <c r="D18" s="32">
        <v>279085.27805870998</v>
      </c>
      <c r="E18" s="32">
        <v>268937.45140714501</v>
      </c>
      <c r="F18" s="32">
        <v>10147.826651564699</v>
      </c>
      <c r="G18" s="32">
        <v>268937.45140714501</v>
      </c>
      <c r="H18" s="32">
        <v>3.6361024566225801E-2</v>
      </c>
    </row>
    <row r="19" spans="1:8" ht="14.25" x14ac:dyDescent="0.2">
      <c r="A19" s="32">
        <v>18</v>
      </c>
      <c r="B19" s="33">
        <v>32</v>
      </c>
      <c r="C19" s="32">
        <v>28262.699000000001</v>
      </c>
      <c r="D19" s="32">
        <v>417530.645734241</v>
      </c>
      <c r="E19" s="32">
        <v>396976.38054035202</v>
      </c>
      <c r="F19" s="32">
        <v>20554.265193889001</v>
      </c>
      <c r="G19" s="32">
        <v>396976.38054035202</v>
      </c>
      <c r="H19" s="32">
        <v>4.9228159427061297E-2</v>
      </c>
    </row>
    <row r="20" spans="1:8" ht="14.25" x14ac:dyDescent="0.2">
      <c r="A20" s="32">
        <v>19</v>
      </c>
      <c r="B20" s="33">
        <v>33</v>
      </c>
      <c r="C20" s="32">
        <v>40252.618000000002</v>
      </c>
      <c r="D20" s="32">
        <v>594770.63023194904</v>
      </c>
      <c r="E20" s="32">
        <v>462584.52756652399</v>
      </c>
      <c r="F20" s="32">
        <v>132186.10266542499</v>
      </c>
      <c r="G20" s="32">
        <v>462584.52756652399</v>
      </c>
      <c r="H20" s="32">
        <v>0.22224719235695101</v>
      </c>
    </row>
    <row r="21" spans="1:8" ht="14.25" x14ac:dyDescent="0.2">
      <c r="A21" s="32">
        <v>20</v>
      </c>
      <c r="B21" s="33">
        <v>34</v>
      </c>
      <c r="C21" s="32">
        <v>42130.561000000002</v>
      </c>
      <c r="D21" s="32">
        <v>263494.83235010999</v>
      </c>
      <c r="E21" s="32">
        <v>189185.643572748</v>
      </c>
      <c r="F21" s="32">
        <v>74309.188777361895</v>
      </c>
      <c r="G21" s="32">
        <v>189185.643572748</v>
      </c>
      <c r="H21" s="32">
        <v>0.28201383729084301</v>
      </c>
    </row>
    <row r="22" spans="1:8" ht="14.25" x14ac:dyDescent="0.2">
      <c r="A22" s="32">
        <v>21</v>
      </c>
      <c r="B22" s="33">
        <v>35</v>
      </c>
      <c r="C22" s="32">
        <v>59890.319000000003</v>
      </c>
      <c r="D22" s="32">
        <v>1264525.70292035</v>
      </c>
      <c r="E22" s="32">
        <v>1221818.68849823</v>
      </c>
      <c r="F22" s="32">
        <v>42707.014422123902</v>
      </c>
      <c r="G22" s="32">
        <v>1221818.68849823</v>
      </c>
      <c r="H22" s="32">
        <v>3.3773148559570101E-2</v>
      </c>
    </row>
    <row r="23" spans="1:8" ht="14.25" x14ac:dyDescent="0.2">
      <c r="A23" s="32">
        <v>22</v>
      </c>
      <c r="B23" s="33">
        <v>36</v>
      </c>
      <c r="C23" s="32">
        <v>165371.24400000001</v>
      </c>
      <c r="D23" s="32">
        <v>726795.70450088498</v>
      </c>
      <c r="E23" s="32">
        <v>637244.49864882103</v>
      </c>
      <c r="F23" s="32">
        <v>89551.205852063795</v>
      </c>
      <c r="G23" s="32">
        <v>637244.49864882103</v>
      </c>
      <c r="H23" s="32">
        <v>0.12321372470625901</v>
      </c>
    </row>
    <row r="24" spans="1:8" ht="14.25" x14ac:dyDescent="0.2">
      <c r="A24" s="32">
        <v>23</v>
      </c>
      <c r="B24" s="33">
        <v>37</v>
      </c>
      <c r="C24" s="32">
        <v>96113.12</v>
      </c>
      <c r="D24" s="32">
        <v>888278.35789292003</v>
      </c>
      <c r="E24" s="32">
        <v>794657.84229100402</v>
      </c>
      <c r="F24" s="32">
        <v>93620.515601916399</v>
      </c>
      <c r="G24" s="32">
        <v>794657.84229100402</v>
      </c>
      <c r="H24" s="32">
        <v>0.105395470654033</v>
      </c>
    </row>
    <row r="25" spans="1:8" ht="14.25" x14ac:dyDescent="0.2">
      <c r="A25" s="32">
        <v>24</v>
      </c>
      <c r="B25" s="33">
        <v>38</v>
      </c>
      <c r="C25" s="32">
        <v>147408.359</v>
      </c>
      <c r="D25" s="32">
        <v>741084.96371946903</v>
      </c>
      <c r="E25" s="32">
        <v>718960.30274424795</v>
      </c>
      <c r="F25" s="32">
        <v>22124.660975221199</v>
      </c>
      <c r="G25" s="32">
        <v>718960.30274424795</v>
      </c>
      <c r="H25" s="32">
        <v>2.9854418937578599E-2</v>
      </c>
    </row>
    <row r="26" spans="1:8" ht="14.25" x14ac:dyDescent="0.2">
      <c r="A26" s="32">
        <v>25</v>
      </c>
      <c r="B26" s="33">
        <v>39</v>
      </c>
      <c r="C26" s="32">
        <v>103906.423</v>
      </c>
      <c r="D26" s="32">
        <v>124867.354604901</v>
      </c>
      <c r="E26" s="32">
        <v>91496.998411463501</v>
      </c>
      <c r="F26" s="32">
        <v>33370.356193437801</v>
      </c>
      <c r="G26" s="32">
        <v>91496.998411463501</v>
      </c>
      <c r="H26" s="32">
        <v>0.26724644162620798</v>
      </c>
    </row>
    <row r="27" spans="1:8" ht="14.25" x14ac:dyDescent="0.2">
      <c r="A27" s="32">
        <v>26</v>
      </c>
      <c r="B27" s="33">
        <v>42</v>
      </c>
      <c r="C27" s="32">
        <v>17235.403999999999</v>
      </c>
      <c r="D27" s="32">
        <v>294621.67340000003</v>
      </c>
      <c r="E27" s="32">
        <v>277774.76880000002</v>
      </c>
      <c r="F27" s="32">
        <v>16846.904600000002</v>
      </c>
      <c r="G27" s="32">
        <v>277774.76880000002</v>
      </c>
      <c r="H27" s="32">
        <v>5.7181484327282997E-2</v>
      </c>
    </row>
    <row r="28" spans="1:8" ht="14.25" x14ac:dyDescent="0.2">
      <c r="A28" s="32">
        <v>27</v>
      </c>
      <c r="B28" s="33">
        <v>75</v>
      </c>
      <c r="C28" s="32">
        <v>300</v>
      </c>
      <c r="D28" s="32">
        <v>168429.48717948701</v>
      </c>
      <c r="E28" s="32">
        <v>160005.75213675201</v>
      </c>
      <c r="F28" s="32">
        <v>8423.7350427350393</v>
      </c>
      <c r="G28" s="32">
        <v>160005.75213675201</v>
      </c>
      <c r="H28" s="32">
        <v>5.0013422137646701E-2</v>
      </c>
    </row>
    <row r="29" spans="1:8" ht="14.25" x14ac:dyDescent="0.2">
      <c r="A29" s="32">
        <v>28</v>
      </c>
      <c r="B29" s="33">
        <v>76</v>
      </c>
      <c r="C29" s="32">
        <v>3226</v>
      </c>
      <c r="D29" s="32">
        <v>509069.34778803401</v>
      </c>
      <c r="E29" s="32">
        <v>471764.31100256398</v>
      </c>
      <c r="F29" s="32">
        <v>37305.036785470103</v>
      </c>
      <c r="G29" s="32">
        <v>471764.31100256398</v>
      </c>
      <c r="H29" s="32">
        <v>7.32808544603301E-2</v>
      </c>
    </row>
    <row r="30" spans="1:8" ht="14.25" x14ac:dyDescent="0.2">
      <c r="A30" s="32">
        <v>29</v>
      </c>
      <c r="B30" s="33">
        <v>99</v>
      </c>
      <c r="C30" s="32">
        <v>35</v>
      </c>
      <c r="D30" s="32">
        <v>12751.2561833447</v>
      </c>
      <c r="E30" s="32">
        <v>10972.738446411</v>
      </c>
      <c r="F30" s="32">
        <v>1778.51773693367</v>
      </c>
      <c r="G30" s="32">
        <v>10972.738446411</v>
      </c>
      <c r="H30" s="32">
        <v>0.13947784526960699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2014-12-06T03:23:07Z</dcterms:modified>
</cp:coreProperties>
</file>