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<sst xmlns="http://schemas.openxmlformats.org/spreadsheetml/2006/main" count="116" uniqueCount="73">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</sst>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20840504.375700001</v>
      </c>
      <c r="F3" s="25">
        <f>RA!I7</f>
        <v>2167003.1631</v>
      </c>
      <c r="G3" s="16">
        <f>E3-F3</f>
        <v>18673501.2126</v>
      </c>
      <c r="H3" s="27">
        <f>RA!J7</f>
        <v>10.398036074533399</v>
      </c>
      <c r="I3" s="20">
        <f>SUM(I4:I40)</f>
        <v>20840510.33325167</v>
      </c>
      <c r="J3" s="21">
        <f>SUM(J4:J40)</f>
        <v>18673501.196130373</v>
      </c>
      <c r="K3" s="22">
        <f>E3-I3</f>
        <v>-5.9575516693294048</v>
      </c>
      <c r="L3" s="22">
        <f>G3-J3</f>
        <v>1.6469627618789673E-2</v>
      </c>
    </row>
    <row r="4" spans="1:13" x14ac:dyDescent="0.15">
      <c r="A4" s="42">
        <f>RA!A8</f>
        <v>41979</v>
      </c>
      <c r="B4" s="12">
        <v>12</v>
      </c>
      <c r="C4" s="39" t="s">
        <v>6</v>
      </c>
      <c r="D4" s="39"/>
      <c r="E4" s="15">
        <f>VLOOKUP(C4,RA!B8:D39,3,0)</f>
        <v>762272.96939999994</v>
      </c>
      <c r="F4" s="25">
        <f>VLOOKUP(C4,RA!B8:I43,8,0)</f>
        <v>163451.11840000001</v>
      </c>
      <c r="G4" s="16">
        <f t="shared" ref="G4:G40" si="0">E4-F4</f>
        <v>598821.85099999991</v>
      </c>
      <c r="H4" s="27">
        <f>RA!J8</f>
        <v>21.442596676182198</v>
      </c>
      <c r="I4" s="20">
        <f>VLOOKUP(B4,RMS!B:D,3,FALSE)</f>
        <v>762274.02847264998</v>
      </c>
      <c r="J4" s="21">
        <f>VLOOKUP(B4,RMS!B:E,4,FALSE)</f>
        <v>598821.858967521</v>
      </c>
      <c r="K4" s="22">
        <f t="shared" ref="K4:K40" si="1">E4-I4</f>
        <v>-1.0590726500377059</v>
      </c>
      <c r="L4" s="22">
        <f t="shared" ref="L4:L40" si="2">G4-J4</f>
        <v>-7.9675210872665048E-3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160240.07060000001</v>
      </c>
      <c r="F5" s="25">
        <f>VLOOKUP(C5,RA!B9:I44,8,0)</f>
        <v>37013.831100000003</v>
      </c>
      <c r="G5" s="16">
        <f t="shared" si="0"/>
        <v>123226.2395</v>
      </c>
      <c r="H5" s="27">
        <f>RA!J9</f>
        <v>23.098985766422899</v>
      </c>
      <c r="I5" s="20">
        <f>VLOOKUP(B5,RMS!B:D,3,FALSE)</f>
        <v>160240.165146154</v>
      </c>
      <c r="J5" s="21">
        <f>VLOOKUP(B5,RMS!B:E,4,FALSE)</f>
        <v>123226.225843295</v>
      </c>
      <c r="K5" s="22">
        <f t="shared" si="1"/>
        <v>-9.4546153995906934E-2</v>
      </c>
      <c r="L5" s="22">
        <f t="shared" si="2"/>
        <v>1.3656704992172308E-2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180360.66630000001</v>
      </c>
      <c r="F6" s="25">
        <f>VLOOKUP(C6,RA!B10:I45,8,0)</f>
        <v>41897.899100000002</v>
      </c>
      <c r="G6" s="16">
        <f t="shared" si="0"/>
        <v>138462.7672</v>
      </c>
      <c r="H6" s="27">
        <f>RA!J10</f>
        <v>23.230064492171401</v>
      </c>
      <c r="I6" s="20">
        <f>VLOOKUP(B6,RMS!B:D,3,FALSE)</f>
        <v>180363.17818034199</v>
      </c>
      <c r="J6" s="21">
        <f>VLOOKUP(B6,RMS!B:E,4,FALSE)</f>
        <v>138462.766835043</v>
      </c>
      <c r="K6" s="22">
        <f t="shared" si="1"/>
        <v>-2.511880341975484</v>
      </c>
      <c r="L6" s="22">
        <f t="shared" si="2"/>
        <v>3.6495699896477163E-4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104729.2159</v>
      </c>
      <c r="F7" s="25">
        <f>VLOOKUP(C7,RA!B11:I46,8,0)</f>
        <v>22884.3541</v>
      </c>
      <c r="G7" s="16">
        <f t="shared" si="0"/>
        <v>81844.861799999999</v>
      </c>
      <c r="H7" s="27">
        <f>RA!J11</f>
        <v>21.8509743468823</v>
      </c>
      <c r="I7" s="20">
        <f>VLOOKUP(B7,RMS!B:D,3,FALSE)</f>
        <v>104729.258978632</v>
      </c>
      <c r="J7" s="21">
        <f>VLOOKUP(B7,RMS!B:E,4,FALSE)</f>
        <v>81844.861982906004</v>
      </c>
      <c r="K7" s="22">
        <f t="shared" si="1"/>
        <v>-4.3078632006654516E-2</v>
      </c>
      <c r="L7" s="22">
        <f t="shared" si="2"/>
        <v>-1.8290600564796478E-4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317980.30219999998</v>
      </c>
      <c r="F8" s="25">
        <f>VLOOKUP(C8,RA!B12:I47,8,0)</f>
        <v>53679.634299999998</v>
      </c>
      <c r="G8" s="16">
        <f t="shared" si="0"/>
        <v>264300.6679</v>
      </c>
      <c r="H8" s="27">
        <f>RA!J12</f>
        <v>16.881433827381301</v>
      </c>
      <c r="I8" s="20">
        <f>VLOOKUP(B8,RMS!B:D,3,FALSE)</f>
        <v>317980.34640427399</v>
      </c>
      <c r="J8" s="21">
        <f>VLOOKUP(B8,RMS!B:E,4,FALSE)</f>
        <v>264300.66798461502</v>
      </c>
      <c r="K8" s="22">
        <f t="shared" si="1"/>
        <v>-4.4204274017829448E-2</v>
      </c>
      <c r="L8" s="22">
        <f t="shared" si="2"/>
        <v>-8.4615021478384733E-5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504641.39880000002</v>
      </c>
      <c r="F9" s="25">
        <f>VLOOKUP(C9,RA!B13:I48,8,0)</f>
        <v>89031.518299999996</v>
      </c>
      <c r="G9" s="16">
        <f t="shared" si="0"/>
        <v>415609.88050000003</v>
      </c>
      <c r="H9" s="27">
        <f>RA!J13</f>
        <v>17.6425316099136</v>
      </c>
      <c r="I9" s="20">
        <f>VLOOKUP(B9,RMS!B:D,3,FALSE)</f>
        <v>504641.72080683801</v>
      </c>
      <c r="J9" s="21">
        <f>VLOOKUP(B9,RMS!B:E,4,FALSE)</f>
        <v>415609.87858888903</v>
      </c>
      <c r="K9" s="22">
        <f t="shared" si="1"/>
        <v>-0.32200683798873797</v>
      </c>
      <c r="L9" s="22">
        <f t="shared" si="2"/>
        <v>1.9111110013909638E-3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283984.60879999999</v>
      </c>
      <c r="F10" s="25">
        <f>VLOOKUP(C10,RA!B14:I49,8,0)</f>
        <v>52704.971299999997</v>
      </c>
      <c r="G10" s="16">
        <f t="shared" si="0"/>
        <v>231279.63749999998</v>
      </c>
      <c r="H10" s="27">
        <f>RA!J14</f>
        <v>18.559094284267399</v>
      </c>
      <c r="I10" s="20">
        <f>VLOOKUP(B10,RMS!B:D,3,FALSE)</f>
        <v>283984.61466666701</v>
      </c>
      <c r="J10" s="21">
        <f>VLOOKUP(B10,RMS!B:E,4,FALSE)</f>
        <v>231279.63835299099</v>
      </c>
      <c r="K10" s="22">
        <f t="shared" si="1"/>
        <v>-5.8666670229285955E-3</v>
      </c>
      <c r="L10" s="22">
        <f t="shared" si="2"/>
        <v>-8.5299101192504168E-4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179879.59229999999</v>
      </c>
      <c r="F11" s="25">
        <f>VLOOKUP(C11,RA!B15:I50,8,0)</f>
        <v>12631.2011</v>
      </c>
      <c r="G11" s="16">
        <f t="shared" si="0"/>
        <v>167248.39119999998</v>
      </c>
      <c r="H11" s="27">
        <f>RA!J15</f>
        <v>7.0220312034807799</v>
      </c>
      <c r="I11" s="20">
        <f>VLOOKUP(B11,RMS!B:D,3,FALSE)</f>
        <v>179879.82682222201</v>
      </c>
      <c r="J11" s="21">
        <f>VLOOKUP(B11,RMS!B:E,4,FALSE)</f>
        <v>167248.392523077</v>
      </c>
      <c r="K11" s="22">
        <f t="shared" si="1"/>
        <v>-0.23452222201740369</v>
      </c>
      <c r="L11" s="22">
        <f t="shared" si="2"/>
        <v>-1.3230770127847791E-3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943140.70719999995</v>
      </c>
      <c r="F12" s="25">
        <f>VLOOKUP(C12,RA!B16:I51,8,0)</f>
        <v>55679.753400000001</v>
      </c>
      <c r="G12" s="16">
        <f t="shared" si="0"/>
        <v>887460.9537999999</v>
      </c>
      <c r="H12" s="27">
        <f>RA!J16</f>
        <v>5.9036528669515604</v>
      </c>
      <c r="I12" s="20">
        <f>VLOOKUP(B12,RMS!B:D,3,FALSE)</f>
        <v>943140.201109402</v>
      </c>
      <c r="J12" s="21">
        <f>VLOOKUP(B12,RMS!B:E,4,FALSE)</f>
        <v>887460.95461623895</v>
      </c>
      <c r="K12" s="22">
        <f t="shared" si="1"/>
        <v>0.50609059794805944</v>
      </c>
      <c r="L12" s="22">
        <f t="shared" si="2"/>
        <v>-8.1623904407024384E-4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529429.03989999997</v>
      </c>
      <c r="F13" s="25">
        <f>VLOOKUP(C13,RA!B17:I52,8,0)</f>
        <v>71898.972599999994</v>
      </c>
      <c r="G13" s="16">
        <f t="shared" si="0"/>
        <v>457530.0673</v>
      </c>
      <c r="H13" s="27">
        <f>RA!J17</f>
        <v>13.580473903279</v>
      </c>
      <c r="I13" s="20">
        <f>VLOOKUP(B13,RMS!B:D,3,FALSE)</f>
        <v>529429.19596068398</v>
      </c>
      <c r="J13" s="21">
        <f>VLOOKUP(B13,RMS!B:E,4,FALSE)</f>
        <v>457530.068361538</v>
      </c>
      <c r="K13" s="22">
        <f t="shared" si="1"/>
        <v>-0.15606068400666118</v>
      </c>
      <c r="L13" s="22">
        <f t="shared" si="2"/>
        <v>-1.0615380015224218E-3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2236349.2974</v>
      </c>
      <c r="F14" s="25">
        <f>VLOOKUP(C14,RA!B18:I53,8,0)</f>
        <v>306003.47389999998</v>
      </c>
      <c r="G14" s="16">
        <f t="shared" si="0"/>
        <v>1930345.8234999999</v>
      </c>
      <c r="H14" s="27">
        <f>RA!J18</f>
        <v>13.6831698990745</v>
      </c>
      <c r="I14" s="20">
        <f>VLOOKUP(B14,RMS!B:D,3,FALSE)</f>
        <v>2236348.9366256399</v>
      </c>
      <c r="J14" s="21">
        <f>VLOOKUP(B14,RMS!B:E,4,FALSE)</f>
        <v>1930345.8001598299</v>
      </c>
      <c r="K14" s="22">
        <f t="shared" si="1"/>
        <v>0.36077436013147235</v>
      </c>
      <c r="L14" s="22">
        <f t="shared" si="2"/>
        <v>2.3340170038864017E-2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1098574.6986</v>
      </c>
      <c r="F15" s="25">
        <f>VLOOKUP(C15,RA!B19:I54,8,0)</f>
        <v>12644.8755</v>
      </c>
      <c r="G15" s="16">
        <f t="shared" si="0"/>
        <v>1085929.8230999999</v>
      </c>
      <c r="H15" s="27">
        <f>RA!J19</f>
        <v>1.1510255530292399</v>
      </c>
      <c r="I15" s="20">
        <f>VLOOKUP(B15,RMS!B:D,3,FALSE)</f>
        <v>1098574.5976333299</v>
      </c>
      <c r="J15" s="21">
        <f>VLOOKUP(B15,RMS!B:E,4,FALSE)</f>
        <v>1085929.8211974399</v>
      </c>
      <c r="K15" s="22">
        <f t="shared" si="1"/>
        <v>0.10096667008474469</v>
      </c>
      <c r="L15" s="22">
        <f t="shared" si="2"/>
        <v>1.9025600049644709E-3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1174643.1307000001</v>
      </c>
      <c r="F16" s="25">
        <f>VLOOKUP(C16,RA!B20:I55,8,0)</f>
        <v>88169.167100000006</v>
      </c>
      <c r="G16" s="16">
        <f t="shared" si="0"/>
        <v>1086473.9636000001</v>
      </c>
      <c r="H16" s="27">
        <f>RA!J20</f>
        <v>7.5060386253191398</v>
      </c>
      <c r="I16" s="20">
        <f>VLOOKUP(B16,RMS!B:D,3,FALSE)</f>
        <v>1174643.4206000001</v>
      </c>
      <c r="J16" s="21">
        <f>VLOOKUP(B16,RMS!B:E,4,FALSE)</f>
        <v>1086473.9635999999</v>
      </c>
      <c r="K16" s="22">
        <f t="shared" si="1"/>
        <v>-0.2898999999742955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459833.53080000001</v>
      </c>
      <c r="F17" s="25">
        <f>VLOOKUP(C17,RA!B21:I56,8,0)</f>
        <v>43210.770799999998</v>
      </c>
      <c r="G17" s="16">
        <f t="shared" si="0"/>
        <v>416622.76</v>
      </c>
      <c r="H17" s="27">
        <f>RA!J21</f>
        <v>9.3970465191661106</v>
      </c>
      <c r="I17" s="20">
        <f>VLOOKUP(B17,RMS!B:D,3,FALSE)</f>
        <v>459832.91525813501</v>
      </c>
      <c r="J17" s="21">
        <f>VLOOKUP(B17,RMS!B:E,4,FALSE)</f>
        <v>416622.759893601</v>
      </c>
      <c r="K17" s="22">
        <f t="shared" si="1"/>
        <v>0.6155418650014326</v>
      </c>
      <c r="L17" s="22">
        <f t="shared" si="2"/>
        <v>1.0639900574460626E-4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1304024.3332</v>
      </c>
      <c r="F18" s="25">
        <f>VLOOKUP(C18,RA!B22:I57,8,0)</f>
        <v>98586.145600000003</v>
      </c>
      <c r="G18" s="16">
        <f t="shared" si="0"/>
        <v>1205438.1876000001</v>
      </c>
      <c r="H18" s="27">
        <f>RA!J22</f>
        <v>7.5601461636896996</v>
      </c>
      <c r="I18" s="20">
        <f>VLOOKUP(B18,RMS!B:D,3,FALSE)</f>
        <v>1304025.4565999999</v>
      </c>
      <c r="J18" s="21">
        <f>VLOOKUP(B18,RMS!B:E,4,FALSE)</f>
        <v>1205438.1856</v>
      </c>
      <c r="K18" s="22">
        <f t="shared" si="1"/>
        <v>-1.1233999999240041</v>
      </c>
      <c r="L18" s="22">
        <f t="shared" si="2"/>
        <v>2.0000000949949026E-3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3202889.4975000001</v>
      </c>
      <c r="F19" s="25">
        <f>VLOOKUP(C19,RA!B23:I58,8,0)</f>
        <v>262923.33669999999</v>
      </c>
      <c r="G19" s="16">
        <f t="shared" si="0"/>
        <v>2939966.1608000002</v>
      </c>
      <c r="H19" s="27">
        <f>RA!J23</f>
        <v>8.2089418603178004</v>
      </c>
      <c r="I19" s="20">
        <f>VLOOKUP(B19,RMS!B:D,3,FALSE)</f>
        <v>3202891.4893974401</v>
      </c>
      <c r="J19" s="21">
        <f>VLOOKUP(B19,RMS!B:E,4,FALSE)</f>
        <v>2939966.1943495702</v>
      </c>
      <c r="K19" s="22">
        <f t="shared" si="1"/>
        <v>-1.9918974400497973</v>
      </c>
      <c r="L19" s="22">
        <f t="shared" si="2"/>
        <v>-3.3549570012837648E-2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326298.44880000001</v>
      </c>
      <c r="F20" s="25">
        <f>VLOOKUP(C20,RA!B24:I59,8,0)</f>
        <v>53989.295599999998</v>
      </c>
      <c r="G20" s="16">
        <f t="shared" si="0"/>
        <v>272309.1532</v>
      </c>
      <c r="H20" s="27">
        <f>RA!J24</f>
        <v>16.545985982633901</v>
      </c>
      <c r="I20" s="20">
        <f>VLOOKUP(B20,RMS!B:D,3,FALSE)</f>
        <v>326298.435531964</v>
      </c>
      <c r="J20" s="21">
        <f>VLOOKUP(B20,RMS!B:E,4,FALSE)</f>
        <v>272309.16582651</v>
      </c>
      <c r="K20" s="22">
        <f t="shared" si="1"/>
        <v>1.3268036011140794E-2</v>
      </c>
      <c r="L20" s="22">
        <f t="shared" si="2"/>
        <v>-1.2626509997062385E-2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530155.9142</v>
      </c>
      <c r="F21" s="25">
        <f>VLOOKUP(C21,RA!B25:I60,8,0)</f>
        <v>26344.2464</v>
      </c>
      <c r="G21" s="16">
        <f t="shared" si="0"/>
        <v>503811.6678</v>
      </c>
      <c r="H21" s="27">
        <f>RA!J25</f>
        <v>4.9691507147955196</v>
      </c>
      <c r="I21" s="20">
        <f>VLOOKUP(B21,RMS!B:D,3,FALSE)</f>
        <v>530155.91421744204</v>
      </c>
      <c r="J21" s="21">
        <f>VLOOKUP(B21,RMS!B:E,4,FALSE)</f>
        <v>503811.663217653</v>
      </c>
      <c r="K21" s="22">
        <f t="shared" si="1"/>
        <v>-1.7442042008042336E-5</v>
      </c>
      <c r="L21" s="22">
        <f t="shared" si="2"/>
        <v>4.5823469990864396E-3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688097.88439999998</v>
      </c>
      <c r="F22" s="25">
        <f>VLOOKUP(C22,RA!B26:I61,8,0)</f>
        <v>155207.13819999999</v>
      </c>
      <c r="G22" s="16">
        <f t="shared" si="0"/>
        <v>532890.74619999994</v>
      </c>
      <c r="H22" s="27">
        <f>RA!J26</f>
        <v>22.555967939842699</v>
      </c>
      <c r="I22" s="20">
        <f>VLOOKUP(B22,RMS!B:D,3,FALSE)</f>
        <v>688097.86265878496</v>
      </c>
      <c r="J22" s="21">
        <f>VLOOKUP(B22,RMS!B:E,4,FALSE)</f>
        <v>532890.71941565606</v>
      </c>
      <c r="K22" s="22">
        <f t="shared" si="1"/>
        <v>2.1741215023212135E-2</v>
      </c>
      <c r="L22" s="22">
        <f t="shared" si="2"/>
        <v>2.678434387780726E-2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314625.58789999998</v>
      </c>
      <c r="F23" s="25">
        <f>VLOOKUP(C23,RA!B27:I62,8,0)</f>
        <v>88142.968800000002</v>
      </c>
      <c r="G23" s="16">
        <f t="shared" si="0"/>
        <v>226482.61909999998</v>
      </c>
      <c r="H23" s="27">
        <f>RA!J27</f>
        <v>28.015193992427299</v>
      </c>
      <c r="I23" s="20">
        <f>VLOOKUP(B23,RMS!B:D,3,FALSE)</f>
        <v>314625.48415962502</v>
      </c>
      <c r="J23" s="21">
        <f>VLOOKUP(B23,RMS!B:E,4,FALSE)</f>
        <v>226482.60670823799</v>
      </c>
      <c r="K23" s="22">
        <f t="shared" si="1"/>
        <v>0.10374037496512756</v>
      </c>
      <c r="L23" s="22">
        <f t="shared" si="2"/>
        <v>1.2391761993058026E-2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1475263.2359</v>
      </c>
      <c r="F24" s="25">
        <f>VLOOKUP(C24,RA!B28:I63,8,0)</f>
        <v>59205.4954</v>
      </c>
      <c r="G24" s="16">
        <f t="shared" si="0"/>
        <v>1416057.7405000001</v>
      </c>
      <c r="H24" s="27">
        <f>RA!J28</f>
        <v>4.0132156729223301</v>
      </c>
      <c r="I24" s="20">
        <f>VLOOKUP(B24,RMS!B:D,3,FALSE)</f>
        <v>1475263.23116283</v>
      </c>
      <c r="J24" s="21">
        <f>VLOOKUP(B24,RMS!B:E,4,FALSE)</f>
        <v>1416057.73109823</v>
      </c>
      <c r="K24" s="22">
        <f t="shared" si="1"/>
        <v>4.7371699474751949E-3</v>
      </c>
      <c r="L24" s="22">
        <f t="shared" si="2"/>
        <v>9.4017700757831335E-3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791615.16390000004</v>
      </c>
      <c r="F25" s="25">
        <f>VLOOKUP(C25,RA!B29:I64,8,0)</f>
        <v>111124.6342</v>
      </c>
      <c r="G25" s="16">
        <f t="shared" si="0"/>
        <v>680490.52970000007</v>
      </c>
      <c r="H25" s="27">
        <f>RA!J29</f>
        <v>14.0377091379262</v>
      </c>
      <c r="I25" s="20">
        <f>VLOOKUP(B25,RMS!B:D,3,FALSE)</f>
        <v>791615.16328141605</v>
      </c>
      <c r="J25" s="21">
        <f>VLOOKUP(B25,RMS!B:E,4,FALSE)</f>
        <v>680490.54902260704</v>
      </c>
      <c r="K25" s="22">
        <f t="shared" si="1"/>
        <v>6.1858398839831352E-4</v>
      </c>
      <c r="L25" s="22">
        <f t="shared" si="2"/>
        <v>-1.9322606967762113E-2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1010783.1391</v>
      </c>
      <c r="F26" s="25">
        <f>VLOOKUP(C26,RA!B30:I65,8,0)</f>
        <v>113123.94409999999</v>
      </c>
      <c r="G26" s="16">
        <f t="shared" si="0"/>
        <v>897659.19500000007</v>
      </c>
      <c r="H26" s="27">
        <f>RA!J30</f>
        <v>11.191712616093399</v>
      </c>
      <c r="I26" s="20">
        <f>VLOOKUP(B26,RMS!B:D,3,FALSE)</f>
        <v>1010783.14569115</v>
      </c>
      <c r="J26" s="21">
        <f>VLOOKUP(B26,RMS!B:E,4,FALSE)</f>
        <v>897659.19000818802</v>
      </c>
      <c r="K26" s="22">
        <f t="shared" si="1"/>
        <v>-6.5911499550566077E-3</v>
      </c>
      <c r="L26" s="22">
        <f t="shared" si="2"/>
        <v>4.9918120494112372E-3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867462.13020000001</v>
      </c>
      <c r="F27" s="25">
        <f>VLOOKUP(C27,RA!B31:I66,8,0)</f>
        <v>24800.344499999999</v>
      </c>
      <c r="G27" s="16">
        <f t="shared" si="0"/>
        <v>842661.78570000001</v>
      </c>
      <c r="H27" s="27">
        <f>RA!J31</f>
        <v>2.8589541418116</v>
      </c>
      <c r="I27" s="20">
        <f>VLOOKUP(B27,RMS!B:D,3,FALSE)</f>
        <v>867462.021246018</v>
      </c>
      <c r="J27" s="21">
        <f>VLOOKUP(B27,RMS!B:E,4,FALSE)</f>
        <v>842661.79090619495</v>
      </c>
      <c r="K27" s="22">
        <f t="shared" si="1"/>
        <v>0.10895398200955242</v>
      </c>
      <c r="L27" s="22">
        <f t="shared" si="2"/>
        <v>-5.2061949390918016E-3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150808.2353</v>
      </c>
      <c r="F28" s="25">
        <f>VLOOKUP(C28,RA!B32:I67,8,0)</f>
        <v>38465.258399999999</v>
      </c>
      <c r="G28" s="16">
        <f t="shared" si="0"/>
        <v>112342.97690000001</v>
      </c>
      <c r="H28" s="27">
        <f>RA!J32</f>
        <v>25.5060728769101</v>
      </c>
      <c r="I28" s="20">
        <f>VLOOKUP(B28,RMS!B:D,3,FALSE)</f>
        <v>150808.157914023</v>
      </c>
      <c r="J28" s="21">
        <f>VLOOKUP(B28,RMS!B:E,4,FALSE)</f>
        <v>112342.972795756</v>
      </c>
      <c r="K28" s="22">
        <f t="shared" si="1"/>
        <v>7.7385976997902617E-2</v>
      </c>
      <c r="L28" s="22">
        <f t="shared" si="2"/>
        <v>4.1042440134333447E-3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0.85470000000000002</v>
      </c>
      <c r="F29" s="25">
        <f>VLOOKUP(C29,RA!B33:I68,8,0)</f>
        <v>0.64949999999999997</v>
      </c>
      <c r="G29" s="16">
        <f t="shared" si="0"/>
        <v>0.20520000000000005</v>
      </c>
      <c r="H29" s="27">
        <f>RA!J33</f>
        <v>75.991575991575999</v>
      </c>
      <c r="I29" s="20">
        <f>VLOOKUP(B29,RMS!B:D,3,FALSE)</f>
        <v>0.85470000000000002</v>
      </c>
      <c r="J29" s="21">
        <f>VLOOKUP(B29,RMS!B:E,4,FALSE)</f>
        <v>0.20519999999999999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335634.67090000003</v>
      </c>
      <c r="F31" s="25">
        <f>VLOOKUP(C31,RA!B35:I70,8,0)</f>
        <v>22130.6018</v>
      </c>
      <c r="G31" s="16">
        <f t="shared" si="0"/>
        <v>313504.06910000002</v>
      </c>
      <c r="H31" s="27">
        <f>RA!J35</f>
        <v>6.5936578425158201</v>
      </c>
      <c r="I31" s="20">
        <f>VLOOKUP(B31,RMS!B:D,3,FALSE)</f>
        <v>335634.66979999997</v>
      </c>
      <c r="J31" s="21">
        <f>VLOOKUP(B31,RMS!B:E,4,FALSE)</f>
        <v>313504.07020000002</v>
      </c>
      <c r="K31" s="22">
        <f t="shared" si="1"/>
        <v>1.1000000522471964E-3</v>
      </c>
      <c r="L31" s="22">
        <f t="shared" si="2"/>
        <v>-1.0999999940395355E-3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282148.7181</v>
      </c>
      <c r="F35" s="25">
        <f>VLOOKUP(C35,RA!B8:I74,8,0)</f>
        <v>15938.6664</v>
      </c>
      <c r="G35" s="16">
        <f t="shared" si="0"/>
        <v>266210.05170000001</v>
      </c>
      <c r="H35" s="27">
        <f>RA!J39</f>
        <v>5.6490302374335002</v>
      </c>
      <c r="I35" s="20">
        <f>VLOOKUP(B35,RMS!B:D,3,FALSE)</f>
        <v>282148.717948718</v>
      </c>
      <c r="J35" s="21">
        <f>VLOOKUP(B35,RMS!B:E,4,FALSE)</f>
        <v>266210.05128205102</v>
      </c>
      <c r="K35" s="22">
        <f t="shared" si="1"/>
        <v>1.5128200175240636E-4</v>
      </c>
      <c r="L35" s="22">
        <f t="shared" si="2"/>
        <v>4.1794899152591825E-4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603275.75020000001</v>
      </c>
      <c r="F36" s="25">
        <f>VLOOKUP(C36,RA!B8:I75,8,0)</f>
        <v>44703.032500000001</v>
      </c>
      <c r="G36" s="16">
        <f t="shared" si="0"/>
        <v>558572.71770000004</v>
      </c>
      <c r="H36" s="27">
        <f>RA!J40</f>
        <v>7.4100496307335302</v>
      </c>
      <c r="I36" s="20">
        <f>VLOOKUP(B36,RMS!B:D,3,FALSE)</f>
        <v>603275.73994615395</v>
      </c>
      <c r="J36" s="21">
        <f>VLOOKUP(B36,RMS!B:E,4,FALSE)</f>
        <v>558572.72356837604</v>
      </c>
      <c r="K36" s="22">
        <f t="shared" si="1"/>
        <v>1.0253846063278615E-2</v>
      </c>
      <c r="L36" s="22">
        <f t="shared" si="2"/>
        <v>-5.8683759998530149E-3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21361.5825</v>
      </c>
      <c r="F40" s="25">
        <f>VLOOKUP(C40,RA!B8:I78,8,0)</f>
        <v>1415.864</v>
      </c>
      <c r="G40" s="16">
        <f t="shared" si="0"/>
        <v>19945.718499999999</v>
      </c>
      <c r="H40" s="27">
        <f>RA!J43</f>
        <v>0</v>
      </c>
      <c r="I40" s="20">
        <f>VLOOKUP(B40,RMS!B:D,3,FALSE)</f>
        <v>21361.5823311399</v>
      </c>
      <c r="J40" s="21">
        <f>VLOOKUP(B40,RMS!B:E,4,FALSE)</f>
        <v>19945.718024355199</v>
      </c>
      <c r="K40" s="22">
        <f t="shared" si="1"/>
        <v>1.6886010052985512E-4</v>
      </c>
      <c r="L40" s="22">
        <f t="shared" si="2"/>
        <v>4.7564479973516427E-4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20840504.375700001</v>
      </c>
      <c r="E7" s="66">
        <v>23950627</v>
      </c>
      <c r="F7" s="67">
        <v>87.014441733404297</v>
      </c>
      <c r="G7" s="66">
        <v>15962142.1909</v>
      </c>
      <c r="H7" s="67">
        <v>30.562076984761799</v>
      </c>
      <c r="I7" s="66">
        <v>2167003.1631</v>
      </c>
      <c r="J7" s="67">
        <v>10.398036074533399</v>
      </c>
      <c r="K7" s="66">
        <v>1724737.3214</v>
      </c>
      <c r="L7" s="67">
        <v>10.8051745233999</v>
      </c>
      <c r="M7" s="67">
        <v>0.256425042939875</v>
      </c>
      <c r="N7" s="66">
        <v>94215427.022499993</v>
      </c>
      <c r="O7" s="66">
        <v>6587095611.9705</v>
      </c>
      <c r="P7" s="66">
        <v>1122714</v>
      </c>
      <c r="Q7" s="66">
        <v>942762</v>
      </c>
      <c r="R7" s="67">
        <v>19.0877443087439</v>
      </c>
      <c r="S7" s="66">
        <v>18.562612005996201</v>
      </c>
      <c r="T7" s="66">
        <v>17.493762277966201</v>
      </c>
      <c r="U7" s="68">
        <v>5.7580782687516399</v>
      </c>
      <c r="V7" s="56"/>
      <c r="W7" s="56"/>
    </row>
    <row r="8" spans="1:23" ht="14.25" thickBot="1" x14ac:dyDescent="0.2">
      <c r="A8" s="53">
        <v>41979</v>
      </c>
      <c r="B8" s="43" t="s">
        <v>6</v>
      </c>
      <c r="C8" s="44"/>
      <c r="D8" s="69">
        <v>762272.96939999994</v>
      </c>
      <c r="E8" s="69">
        <v>822700</v>
      </c>
      <c r="F8" s="70">
        <v>92.655034569101701</v>
      </c>
      <c r="G8" s="69">
        <v>544289.2219</v>
      </c>
      <c r="H8" s="70">
        <v>40.0492493198863</v>
      </c>
      <c r="I8" s="69">
        <v>163451.11840000001</v>
      </c>
      <c r="J8" s="70">
        <v>21.442596676182198</v>
      </c>
      <c r="K8" s="69">
        <v>66878.196500000005</v>
      </c>
      <c r="L8" s="70">
        <v>12.287253505873601</v>
      </c>
      <c r="M8" s="70">
        <v>1.4440120540630901</v>
      </c>
      <c r="N8" s="69">
        <v>3629514.2825000002</v>
      </c>
      <c r="O8" s="69">
        <v>250381139.69389999</v>
      </c>
      <c r="P8" s="69">
        <v>31698</v>
      </c>
      <c r="Q8" s="69">
        <v>26146</v>
      </c>
      <c r="R8" s="70">
        <v>21.234605675820401</v>
      </c>
      <c r="S8" s="69">
        <v>24.047983134582601</v>
      </c>
      <c r="T8" s="69">
        <v>24.030882475330799</v>
      </c>
      <c r="U8" s="71">
        <v>7.1110575702277995E-2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160240.07060000001</v>
      </c>
      <c r="E9" s="69">
        <v>124276</v>
      </c>
      <c r="F9" s="70">
        <v>128.93887041745799</v>
      </c>
      <c r="G9" s="69">
        <v>91521.05</v>
      </c>
      <c r="H9" s="70">
        <v>75.085480990438796</v>
      </c>
      <c r="I9" s="69">
        <v>37013.831100000003</v>
      </c>
      <c r="J9" s="70">
        <v>23.098985766422899</v>
      </c>
      <c r="K9" s="69">
        <v>21326.230599999999</v>
      </c>
      <c r="L9" s="70">
        <v>23.3019951147851</v>
      </c>
      <c r="M9" s="70">
        <v>0.73560118495576998</v>
      </c>
      <c r="N9" s="69">
        <v>546146.80379999999</v>
      </c>
      <c r="O9" s="69">
        <v>42585082.293499999</v>
      </c>
      <c r="P9" s="69">
        <v>8912</v>
      </c>
      <c r="Q9" s="69">
        <v>5486</v>
      </c>
      <c r="R9" s="70">
        <v>62.449872402479002</v>
      </c>
      <c r="S9" s="69">
        <v>17.9802592684022</v>
      </c>
      <c r="T9" s="69">
        <v>17.400808767772499</v>
      </c>
      <c r="U9" s="71">
        <v>3.22270381077288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180360.66630000001</v>
      </c>
      <c r="E10" s="69">
        <v>195773</v>
      </c>
      <c r="F10" s="70">
        <v>92.127446736781906</v>
      </c>
      <c r="G10" s="69">
        <v>116443.33869999999</v>
      </c>
      <c r="H10" s="70">
        <v>54.891356013652299</v>
      </c>
      <c r="I10" s="69">
        <v>41897.899100000002</v>
      </c>
      <c r="J10" s="70">
        <v>23.230064492171401</v>
      </c>
      <c r="K10" s="69">
        <v>30719.766</v>
      </c>
      <c r="L10" s="70">
        <v>26.381728953293901</v>
      </c>
      <c r="M10" s="70">
        <v>0.36387429188099901</v>
      </c>
      <c r="N10" s="69">
        <v>655116.96200000006</v>
      </c>
      <c r="O10" s="69">
        <v>59465555.346199997</v>
      </c>
      <c r="P10" s="69">
        <v>104353</v>
      </c>
      <c r="Q10" s="69">
        <v>85253</v>
      </c>
      <c r="R10" s="70">
        <v>22.403903674944001</v>
      </c>
      <c r="S10" s="69">
        <v>1.7283706869951001</v>
      </c>
      <c r="T10" s="69">
        <v>1.3868817249832901</v>
      </c>
      <c r="U10" s="71">
        <v>19.757854294874701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104729.2159</v>
      </c>
      <c r="E11" s="69">
        <v>114922</v>
      </c>
      <c r="F11" s="70">
        <v>91.130693774908195</v>
      </c>
      <c r="G11" s="69">
        <v>56255.2693</v>
      </c>
      <c r="H11" s="70">
        <v>86.167833170429802</v>
      </c>
      <c r="I11" s="69">
        <v>22884.3541</v>
      </c>
      <c r="J11" s="70">
        <v>21.8509743468823</v>
      </c>
      <c r="K11" s="69">
        <v>10969.9177</v>
      </c>
      <c r="L11" s="70">
        <v>19.500249197100501</v>
      </c>
      <c r="M11" s="70">
        <v>1.0861008009203199</v>
      </c>
      <c r="N11" s="69">
        <v>528440.61780000001</v>
      </c>
      <c r="O11" s="69">
        <v>24994287.063000001</v>
      </c>
      <c r="P11" s="69">
        <v>4579</v>
      </c>
      <c r="Q11" s="69">
        <v>3805</v>
      </c>
      <c r="R11" s="70">
        <v>20.341655716163</v>
      </c>
      <c r="S11" s="69">
        <v>22.871634832933001</v>
      </c>
      <c r="T11" s="69">
        <v>22.122441130092</v>
      </c>
      <c r="U11" s="71">
        <v>3.2756456121894799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317980.30219999998</v>
      </c>
      <c r="E12" s="69">
        <v>359039</v>
      </c>
      <c r="F12" s="70">
        <v>88.564279145162502</v>
      </c>
      <c r="G12" s="69">
        <v>236404.98910000001</v>
      </c>
      <c r="H12" s="70">
        <v>34.506595402474098</v>
      </c>
      <c r="I12" s="69">
        <v>53679.634299999998</v>
      </c>
      <c r="J12" s="70">
        <v>16.881433827381301</v>
      </c>
      <c r="K12" s="69">
        <v>-2730.9061999999999</v>
      </c>
      <c r="L12" s="70">
        <v>-1.15518128885377</v>
      </c>
      <c r="M12" s="70">
        <v>-20.656344952455701</v>
      </c>
      <c r="N12" s="69">
        <v>1700614.7655</v>
      </c>
      <c r="O12" s="69">
        <v>88478176.952600002</v>
      </c>
      <c r="P12" s="69">
        <v>3100</v>
      </c>
      <c r="Q12" s="69">
        <v>2736</v>
      </c>
      <c r="R12" s="70">
        <v>13.304093567251501</v>
      </c>
      <c r="S12" s="69">
        <v>102.574291032258</v>
      </c>
      <c r="T12" s="69">
        <v>101.15742163742701</v>
      </c>
      <c r="U12" s="71">
        <v>1.3813104439450199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504641.39880000002</v>
      </c>
      <c r="E13" s="69">
        <v>499200</v>
      </c>
      <c r="F13" s="70">
        <v>101.090023798077</v>
      </c>
      <c r="G13" s="69">
        <v>360552.9338</v>
      </c>
      <c r="H13" s="70">
        <v>39.963193055010997</v>
      </c>
      <c r="I13" s="69">
        <v>89031.518299999996</v>
      </c>
      <c r="J13" s="70">
        <v>17.6425316099136</v>
      </c>
      <c r="K13" s="69">
        <v>71212.739000000001</v>
      </c>
      <c r="L13" s="70">
        <v>19.750980320549001</v>
      </c>
      <c r="M13" s="70">
        <v>0.250218985398104</v>
      </c>
      <c r="N13" s="69">
        <v>2502815.3640999999</v>
      </c>
      <c r="O13" s="69">
        <v>126222468.3973</v>
      </c>
      <c r="P13" s="69">
        <v>13957</v>
      </c>
      <c r="Q13" s="69">
        <v>11669</v>
      </c>
      <c r="R13" s="70">
        <v>19.607507070014599</v>
      </c>
      <c r="S13" s="69">
        <v>36.156867435695403</v>
      </c>
      <c r="T13" s="69">
        <v>35.7030119633216</v>
      </c>
      <c r="U13" s="71">
        <v>1.2552400264788099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283984.60879999999</v>
      </c>
      <c r="E14" s="69">
        <v>205200</v>
      </c>
      <c r="F14" s="70">
        <v>138.39405886939599</v>
      </c>
      <c r="G14" s="69">
        <v>190672.87659999999</v>
      </c>
      <c r="H14" s="70">
        <v>48.938125791091103</v>
      </c>
      <c r="I14" s="69">
        <v>52704.971299999997</v>
      </c>
      <c r="J14" s="70">
        <v>18.559094284267399</v>
      </c>
      <c r="K14" s="69">
        <v>32996.029300000002</v>
      </c>
      <c r="L14" s="70">
        <v>17.305046154634901</v>
      </c>
      <c r="M14" s="70">
        <v>0.59731253784527305</v>
      </c>
      <c r="N14" s="69">
        <v>1347109.6794</v>
      </c>
      <c r="O14" s="69">
        <v>61581794.482500002</v>
      </c>
      <c r="P14" s="69">
        <v>3930</v>
      </c>
      <c r="Q14" s="69">
        <v>3032</v>
      </c>
      <c r="R14" s="70">
        <v>29.617414248021099</v>
      </c>
      <c r="S14" s="69">
        <v>72.260714707379094</v>
      </c>
      <c r="T14" s="69">
        <v>66.923921668865404</v>
      </c>
      <c r="U14" s="71">
        <v>7.3854694907532101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179879.59229999999</v>
      </c>
      <c r="E15" s="69">
        <v>137627</v>
      </c>
      <c r="F15" s="70">
        <v>130.70080165955801</v>
      </c>
      <c r="G15" s="69">
        <v>118402.69749999999</v>
      </c>
      <c r="H15" s="70">
        <v>51.921870107731301</v>
      </c>
      <c r="I15" s="69">
        <v>12631.2011</v>
      </c>
      <c r="J15" s="70">
        <v>7.0220312034807799</v>
      </c>
      <c r="K15" s="69">
        <v>19697.994699999999</v>
      </c>
      <c r="L15" s="70">
        <v>16.6364408209534</v>
      </c>
      <c r="M15" s="70">
        <v>-0.35875700585907899</v>
      </c>
      <c r="N15" s="69">
        <v>856339.84299999999</v>
      </c>
      <c r="O15" s="69">
        <v>47866473.777599998</v>
      </c>
      <c r="P15" s="69">
        <v>5947</v>
      </c>
      <c r="Q15" s="69">
        <v>4931</v>
      </c>
      <c r="R15" s="70">
        <v>20.604339890488799</v>
      </c>
      <c r="S15" s="69">
        <v>30.247114898267998</v>
      </c>
      <c r="T15" s="69">
        <v>28.284733380653002</v>
      </c>
      <c r="U15" s="71">
        <v>6.4878304070163999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943140.70719999995</v>
      </c>
      <c r="E16" s="69">
        <v>732100</v>
      </c>
      <c r="F16" s="70">
        <v>128.826759623002</v>
      </c>
      <c r="G16" s="69">
        <v>574620.84530000004</v>
      </c>
      <c r="H16" s="70">
        <v>64.132699834027406</v>
      </c>
      <c r="I16" s="69">
        <v>55679.753400000001</v>
      </c>
      <c r="J16" s="70">
        <v>5.9036528669515604</v>
      </c>
      <c r="K16" s="69">
        <v>48747.058700000001</v>
      </c>
      <c r="L16" s="70">
        <v>8.4833432512442108</v>
      </c>
      <c r="M16" s="70">
        <v>0.142217702665207</v>
      </c>
      <c r="N16" s="69">
        <v>3806828.7694999999</v>
      </c>
      <c r="O16" s="69">
        <v>339608604.18760002</v>
      </c>
      <c r="P16" s="69">
        <v>46769</v>
      </c>
      <c r="Q16" s="69">
        <v>34391</v>
      </c>
      <c r="R16" s="70">
        <v>35.991974644529101</v>
      </c>
      <c r="S16" s="69">
        <v>20.165936992452298</v>
      </c>
      <c r="T16" s="69">
        <v>19.654254008316101</v>
      </c>
      <c r="U16" s="71">
        <v>2.5373628030656401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529429.03989999997</v>
      </c>
      <c r="E17" s="69">
        <v>814600</v>
      </c>
      <c r="F17" s="70">
        <v>64.992516560275007</v>
      </c>
      <c r="G17" s="69">
        <v>442246.33529999998</v>
      </c>
      <c r="H17" s="70">
        <v>19.7136070196849</v>
      </c>
      <c r="I17" s="69">
        <v>71898.972599999994</v>
      </c>
      <c r="J17" s="70">
        <v>13.580473903279</v>
      </c>
      <c r="K17" s="69">
        <v>58781.904600000002</v>
      </c>
      <c r="L17" s="70">
        <v>13.2916657319783</v>
      </c>
      <c r="M17" s="70">
        <v>0.22314806043218899</v>
      </c>
      <c r="N17" s="69">
        <v>2682741.3177999998</v>
      </c>
      <c r="O17" s="69">
        <v>318750402.29890001</v>
      </c>
      <c r="P17" s="69">
        <v>12618</v>
      </c>
      <c r="Q17" s="69">
        <v>10514</v>
      </c>
      <c r="R17" s="70">
        <v>20.011413353623698</v>
      </c>
      <c r="S17" s="69">
        <v>41.958237430654599</v>
      </c>
      <c r="T17" s="69">
        <v>45.428855630587798</v>
      </c>
      <c r="U17" s="71">
        <v>-8.2716015077352498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2236349.2974</v>
      </c>
      <c r="E18" s="69">
        <v>2301000</v>
      </c>
      <c r="F18" s="70">
        <v>97.190321486310296</v>
      </c>
      <c r="G18" s="69">
        <v>1537077.1200999999</v>
      </c>
      <c r="H18" s="70">
        <v>45.493629965327003</v>
      </c>
      <c r="I18" s="69">
        <v>306003.47389999998</v>
      </c>
      <c r="J18" s="70">
        <v>13.6831698990745</v>
      </c>
      <c r="K18" s="69">
        <v>238304.83929999999</v>
      </c>
      <c r="L18" s="70">
        <v>15.5037659583727</v>
      </c>
      <c r="M18" s="70">
        <v>0.28408417889816601</v>
      </c>
      <c r="N18" s="69">
        <v>9248574.5626999997</v>
      </c>
      <c r="O18" s="69">
        <v>750408597.44369996</v>
      </c>
      <c r="P18" s="69">
        <v>109082</v>
      </c>
      <c r="Q18" s="69">
        <v>82193</v>
      </c>
      <c r="R18" s="70">
        <v>32.714464735439797</v>
      </c>
      <c r="S18" s="69">
        <v>20.501542852166299</v>
      </c>
      <c r="T18" s="69">
        <v>20.3788761987031</v>
      </c>
      <c r="U18" s="71">
        <v>0.59832888845360499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1098574.6986</v>
      </c>
      <c r="E19" s="69">
        <v>913500</v>
      </c>
      <c r="F19" s="70">
        <v>120.25995605911299</v>
      </c>
      <c r="G19" s="69">
        <v>679640.87230000005</v>
      </c>
      <c r="H19" s="70">
        <v>61.6404697501887</v>
      </c>
      <c r="I19" s="69">
        <v>12644.8755</v>
      </c>
      <c r="J19" s="70">
        <v>1.1510255530292399</v>
      </c>
      <c r="K19" s="69">
        <v>45631.167200000004</v>
      </c>
      <c r="L19" s="70">
        <v>6.7140116287558902</v>
      </c>
      <c r="M19" s="70">
        <v>-0.72288950127929197</v>
      </c>
      <c r="N19" s="69">
        <v>3994774.7579999999</v>
      </c>
      <c r="O19" s="69">
        <v>251470240.33070001</v>
      </c>
      <c r="P19" s="69">
        <v>20813</v>
      </c>
      <c r="Q19" s="69">
        <v>15093</v>
      </c>
      <c r="R19" s="70">
        <v>37.8983634797588</v>
      </c>
      <c r="S19" s="69">
        <v>52.783101840195997</v>
      </c>
      <c r="T19" s="69">
        <v>37.613302776121401</v>
      </c>
      <c r="U19" s="71">
        <v>28.739877982165801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1174643.1307000001</v>
      </c>
      <c r="E20" s="69">
        <v>1075400</v>
      </c>
      <c r="F20" s="70">
        <v>109.22848527989601</v>
      </c>
      <c r="G20" s="69">
        <v>1101068.9708</v>
      </c>
      <c r="H20" s="70">
        <v>6.6820664146537201</v>
      </c>
      <c r="I20" s="69">
        <v>88169.167100000006</v>
      </c>
      <c r="J20" s="70">
        <v>7.5060386253191398</v>
      </c>
      <c r="K20" s="69">
        <v>63893.600299999998</v>
      </c>
      <c r="L20" s="70">
        <v>5.8028699377094499</v>
      </c>
      <c r="M20" s="70">
        <v>0.37993737535557198</v>
      </c>
      <c r="N20" s="69">
        <v>5616297.0924000004</v>
      </c>
      <c r="O20" s="69">
        <v>390029205.06220001</v>
      </c>
      <c r="P20" s="69">
        <v>48072</v>
      </c>
      <c r="Q20" s="69">
        <v>41688</v>
      </c>
      <c r="R20" s="70">
        <v>15.313759355210101</v>
      </c>
      <c r="S20" s="69">
        <v>24.435079270677299</v>
      </c>
      <c r="T20" s="69">
        <v>22.900119516407599</v>
      </c>
      <c r="U20" s="71">
        <v>6.2817874960271096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459833.53080000001</v>
      </c>
      <c r="E21" s="69">
        <v>414200</v>
      </c>
      <c r="F21" s="70">
        <v>111.017269628199</v>
      </c>
      <c r="G21" s="69">
        <v>339969.4535</v>
      </c>
      <c r="H21" s="70">
        <v>35.257307992231098</v>
      </c>
      <c r="I21" s="69">
        <v>43210.770799999998</v>
      </c>
      <c r="J21" s="70">
        <v>9.3970465191661106</v>
      </c>
      <c r="K21" s="69">
        <v>43362.664400000001</v>
      </c>
      <c r="L21" s="70">
        <v>12.754870754880899</v>
      </c>
      <c r="M21" s="70">
        <v>-3.5028659355170002E-3</v>
      </c>
      <c r="N21" s="69">
        <v>2110473.5074</v>
      </c>
      <c r="O21" s="69">
        <v>147211073.4614</v>
      </c>
      <c r="P21" s="69">
        <v>41732</v>
      </c>
      <c r="Q21" s="69">
        <v>36439</v>
      </c>
      <c r="R21" s="70">
        <v>14.5256455994951</v>
      </c>
      <c r="S21" s="69">
        <v>11.0187273746765</v>
      </c>
      <c r="T21" s="69">
        <v>10.716121092785199</v>
      </c>
      <c r="U21" s="71">
        <v>2.7462906704340502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1304024.3332</v>
      </c>
      <c r="E22" s="69">
        <v>1353400</v>
      </c>
      <c r="F22" s="70">
        <v>96.351731431949204</v>
      </c>
      <c r="G22" s="69">
        <v>948673.50459999999</v>
      </c>
      <c r="H22" s="70">
        <v>37.457652909768001</v>
      </c>
      <c r="I22" s="69">
        <v>98586.145600000003</v>
      </c>
      <c r="J22" s="70">
        <v>7.5601461636896996</v>
      </c>
      <c r="K22" s="69">
        <v>136938.50870000001</v>
      </c>
      <c r="L22" s="70">
        <v>14.4347352419987</v>
      </c>
      <c r="M22" s="70">
        <v>-0.28006996325643502</v>
      </c>
      <c r="N22" s="69">
        <v>5514843.2374999998</v>
      </c>
      <c r="O22" s="69">
        <v>447684578.94419998</v>
      </c>
      <c r="P22" s="69">
        <v>76929</v>
      </c>
      <c r="Q22" s="69">
        <v>58596</v>
      </c>
      <c r="R22" s="70">
        <v>31.287118574646701</v>
      </c>
      <c r="S22" s="69">
        <v>16.951011103745</v>
      </c>
      <c r="T22" s="69">
        <v>16.6761479981569</v>
      </c>
      <c r="U22" s="71">
        <v>1.62151451559968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3202889.4975000001</v>
      </c>
      <c r="E23" s="69">
        <v>3105100</v>
      </c>
      <c r="F23" s="70">
        <v>103.149318782004</v>
      </c>
      <c r="G23" s="69">
        <v>2229610.6156000001</v>
      </c>
      <c r="H23" s="70">
        <v>43.652415138779098</v>
      </c>
      <c r="I23" s="69">
        <v>262923.33669999999</v>
      </c>
      <c r="J23" s="70">
        <v>8.2089418603178004</v>
      </c>
      <c r="K23" s="69">
        <v>216012.20629999999</v>
      </c>
      <c r="L23" s="70">
        <v>9.6883377208836094</v>
      </c>
      <c r="M23" s="70">
        <v>0.21716888690470301</v>
      </c>
      <c r="N23" s="69">
        <v>14558134.326400001</v>
      </c>
      <c r="O23" s="69">
        <v>984054013.59790003</v>
      </c>
      <c r="P23" s="69">
        <v>100847</v>
      </c>
      <c r="Q23" s="69">
        <v>83028</v>
      </c>
      <c r="R23" s="70">
        <v>21.461434696728801</v>
      </c>
      <c r="S23" s="69">
        <v>31.759888717562198</v>
      </c>
      <c r="T23" s="69">
        <v>30.431020933901799</v>
      </c>
      <c r="U23" s="71">
        <v>4.1841071783277499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326298.44880000001</v>
      </c>
      <c r="E24" s="69">
        <v>332450</v>
      </c>
      <c r="F24" s="70">
        <v>98.149631162580903</v>
      </c>
      <c r="G24" s="69">
        <v>267983.60840000003</v>
      </c>
      <c r="H24" s="70">
        <v>21.760599742711701</v>
      </c>
      <c r="I24" s="69">
        <v>53989.295599999998</v>
      </c>
      <c r="J24" s="70">
        <v>16.545985982633901</v>
      </c>
      <c r="K24" s="69">
        <v>41825.570500000002</v>
      </c>
      <c r="L24" s="70">
        <v>15.607510754004799</v>
      </c>
      <c r="M24" s="70">
        <v>0.290820303335731</v>
      </c>
      <c r="N24" s="69">
        <v>1550436.1316</v>
      </c>
      <c r="O24" s="69">
        <v>103340362.41670001</v>
      </c>
      <c r="P24" s="69">
        <v>33184</v>
      </c>
      <c r="Q24" s="69">
        <v>28292</v>
      </c>
      <c r="R24" s="70">
        <v>17.291107026721299</v>
      </c>
      <c r="S24" s="69">
        <v>9.8330053278688503</v>
      </c>
      <c r="T24" s="69">
        <v>9.8644593065177393</v>
      </c>
      <c r="U24" s="71">
        <v>-0.319881639438793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530155.9142</v>
      </c>
      <c r="E25" s="69">
        <v>581949</v>
      </c>
      <c r="F25" s="70">
        <v>91.100064473003698</v>
      </c>
      <c r="G25" s="69">
        <v>418562.72379999998</v>
      </c>
      <c r="H25" s="70">
        <v>26.661043627315902</v>
      </c>
      <c r="I25" s="69">
        <v>26344.2464</v>
      </c>
      <c r="J25" s="70">
        <v>4.9691507147955196</v>
      </c>
      <c r="K25" s="69">
        <v>28952.276000000002</v>
      </c>
      <c r="L25" s="70">
        <v>6.9170698568547504</v>
      </c>
      <c r="M25" s="70">
        <v>-9.0080296277916E-2</v>
      </c>
      <c r="N25" s="69">
        <v>2128968.9978999998</v>
      </c>
      <c r="O25" s="69">
        <v>104908909.73019999</v>
      </c>
      <c r="P25" s="69">
        <v>29088</v>
      </c>
      <c r="Q25" s="69">
        <v>24397</v>
      </c>
      <c r="R25" s="70">
        <v>19.227773906627899</v>
      </c>
      <c r="S25" s="69">
        <v>18.225932143839401</v>
      </c>
      <c r="T25" s="69">
        <v>17.1140159732754</v>
      </c>
      <c r="U25" s="71">
        <v>6.1007369158884002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688097.88439999998</v>
      </c>
      <c r="E26" s="69">
        <v>662500</v>
      </c>
      <c r="F26" s="70">
        <v>103.863831607547</v>
      </c>
      <c r="G26" s="69">
        <v>567640.7439</v>
      </c>
      <c r="H26" s="70">
        <v>21.2206649706634</v>
      </c>
      <c r="I26" s="69">
        <v>155207.13819999999</v>
      </c>
      <c r="J26" s="70">
        <v>22.555967939842699</v>
      </c>
      <c r="K26" s="69">
        <v>102320.014</v>
      </c>
      <c r="L26" s="70">
        <v>18.025487969204999</v>
      </c>
      <c r="M26" s="70">
        <v>0.51687956375768296</v>
      </c>
      <c r="N26" s="69">
        <v>3392970.9070000001</v>
      </c>
      <c r="O26" s="69">
        <v>211954434.9621</v>
      </c>
      <c r="P26" s="69">
        <v>57022</v>
      </c>
      <c r="Q26" s="69">
        <v>50394</v>
      </c>
      <c r="R26" s="70">
        <v>13.152359407865999</v>
      </c>
      <c r="S26" s="69">
        <v>12.067235179404401</v>
      </c>
      <c r="T26" s="69">
        <v>11.8024098325197</v>
      </c>
      <c r="U26" s="71">
        <v>2.1945817989582399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314625.58789999998</v>
      </c>
      <c r="E27" s="69">
        <v>349949</v>
      </c>
      <c r="F27" s="70">
        <v>89.906125721176494</v>
      </c>
      <c r="G27" s="69">
        <v>256250.29949999999</v>
      </c>
      <c r="H27" s="70">
        <v>22.780573725729401</v>
      </c>
      <c r="I27" s="69">
        <v>88142.968800000002</v>
      </c>
      <c r="J27" s="70">
        <v>28.015193992427299</v>
      </c>
      <c r="K27" s="69">
        <v>73855.357900000003</v>
      </c>
      <c r="L27" s="70">
        <v>28.8215693968389</v>
      </c>
      <c r="M27" s="70">
        <v>0.19345395251276701</v>
      </c>
      <c r="N27" s="69">
        <v>1523126.9251000001</v>
      </c>
      <c r="O27" s="69">
        <v>95297089.153699994</v>
      </c>
      <c r="P27" s="69">
        <v>41860</v>
      </c>
      <c r="Q27" s="69">
        <v>35135</v>
      </c>
      <c r="R27" s="70">
        <v>19.140458232531699</v>
      </c>
      <c r="S27" s="69">
        <v>7.5161392236024804</v>
      </c>
      <c r="T27" s="69">
        <v>7.4994996328447403</v>
      </c>
      <c r="U27" s="71">
        <v>0.22138481290356299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1475263.2359</v>
      </c>
      <c r="E28" s="69">
        <v>1975300</v>
      </c>
      <c r="F28" s="70">
        <v>74.685528066622794</v>
      </c>
      <c r="G28" s="69">
        <v>1228451.8315000001</v>
      </c>
      <c r="H28" s="70">
        <v>20.091256170673901</v>
      </c>
      <c r="I28" s="69">
        <v>59205.4954</v>
      </c>
      <c r="J28" s="70">
        <v>4.0132156729223301</v>
      </c>
      <c r="K28" s="69">
        <v>27224.141100000001</v>
      </c>
      <c r="L28" s="70">
        <v>2.2161341944321902</v>
      </c>
      <c r="M28" s="70">
        <v>1.1747424531237101</v>
      </c>
      <c r="N28" s="69">
        <v>6614246.6102</v>
      </c>
      <c r="O28" s="69">
        <v>340105490.7349</v>
      </c>
      <c r="P28" s="69">
        <v>57393</v>
      </c>
      <c r="Q28" s="69">
        <v>51866</v>
      </c>
      <c r="R28" s="70">
        <v>10.656306636332101</v>
      </c>
      <c r="S28" s="69">
        <v>25.704584808251902</v>
      </c>
      <c r="T28" s="69">
        <v>24.380629090348201</v>
      </c>
      <c r="U28" s="71">
        <v>5.1506598055559696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791615.16390000004</v>
      </c>
      <c r="E29" s="69">
        <v>753200</v>
      </c>
      <c r="F29" s="70">
        <v>105.100260740839</v>
      </c>
      <c r="G29" s="69">
        <v>535299.6226</v>
      </c>
      <c r="H29" s="70">
        <v>47.882630676078499</v>
      </c>
      <c r="I29" s="69">
        <v>111124.6342</v>
      </c>
      <c r="J29" s="70">
        <v>14.0377091379262</v>
      </c>
      <c r="K29" s="69">
        <v>79271.266699999993</v>
      </c>
      <c r="L29" s="70">
        <v>14.8087656619245</v>
      </c>
      <c r="M29" s="70">
        <v>0.40182740639869202</v>
      </c>
      <c r="N29" s="69">
        <v>4037003.4103999999</v>
      </c>
      <c r="O29" s="69">
        <v>230831849.51449999</v>
      </c>
      <c r="P29" s="69">
        <v>114139</v>
      </c>
      <c r="Q29" s="69">
        <v>107346</v>
      </c>
      <c r="R29" s="70">
        <v>6.3281351890149597</v>
      </c>
      <c r="S29" s="69">
        <v>6.9355361786943996</v>
      </c>
      <c r="T29" s="69">
        <v>6.7705895496804702</v>
      </c>
      <c r="U29" s="71">
        <v>2.37828229518338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1010783.1391</v>
      </c>
      <c r="E30" s="69">
        <v>1201500</v>
      </c>
      <c r="F30" s="70">
        <v>84.126769796088197</v>
      </c>
      <c r="G30" s="69">
        <v>864244.55260000005</v>
      </c>
      <c r="H30" s="70">
        <v>16.955685292913</v>
      </c>
      <c r="I30" s="69">
        <v>113123.94409999999</v>
      </c>
      <c r="J30" s="70">
        <v>11.191712616093399</v>
      </c>
      <c r="K30" s="69">
        <v>136733.3339</v>
      </c>
      <c r="L30" s="70">
        <v>15.8211392236897</v>
      </c>
      <c r="M30" s="70">
        <v>-0.17266740396505501</v>
      </c>
      <c r="N30" s="69">
        <v>4943700.6749999998</v>
      </c>
      <c r="O30" s="69">
        <v>404468606.10519999</v>
      </c>
      <c r="P30" s="69">
        <v>70220</v>
      </c>
      <c r="Q30" s="69">
        <v>63684</v>
      </c>
      <c r="R30" s="70">
        <v>10.2631744237171</v>
      </c>
      <c r="S30" s="69">
        <v>14.3945192124751</v>
      </c>
      <c r="T30" s="69">
        <v>13.9482186184913</v>
      </c>
      <c r="U30" s="71">
        <v>3.1004897586088802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867462.13020000001</v>
      </c>
      <c r="E31" s="69">
        <v>1274400</v>
      </c>
      <c r="F31" s="70">
        <v>68.068277636534802</v>
      </c>
      <c r="G31" s="69">
        <v>1179142.7794000001</v>
      </c>
      <c r="H31" s="70">
        <v>-26.432816673702298</v>
      </c>
      <c r="I31" s="69">
        <v>24800.344499999999</v>
      </c>
      <c r="J31" s="70">
        <v>2.8589541418116</v>
      </c>
      <c r="K31" s="69">
        <v>32942.429900000003</v>
      </c>
      <c r="L31" s="70">
        <v>2.79376089779073</v>
      </c>
      <c r="M31" s="70">
        <v>-0.24716104503268599</v>
      </c>
      <c r="N31" s="69">
        <v>4026126.0828999998</v>
      </c>
      <c r="O31" s="69">
        <v>365049664.63300002</v>
      </c>
      <c r="P31" s="69">
        <v>32525</v>
      </c>
      <c r="Q31" s="69">
        <v>28402</v>
      </c>
      <c r="R31" s="70">
        <v>14.5165833392015</v>
      </c>
      <c r="S31" s="69">
        <v>26.670626601076101</v>
      </c>
      <c r="T31" s="69">
        <v>26.092706467854399</v>
      </c>
      <c r="U31" s="71">
        <v>2.1668787234207798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150808.2353</v>
      </c>
      <c r="E32" s="69">
        <v>162697</v>
      </c>
      <c r="F32" s="70">
        <v>92.692695808773394</v>
      </c>
      <c r="G32" s="69">
        <v>135995.84710000001</v>
      </c>
      <c r="H32" s="70">
        <v>10.891794503922</v>
      </c>
      <c r="I32" s="69">
        <v>38465.258399999999</v>
      </c>
      <c r="J32" s="70">
        <v>25.5060728769101</v>
      </c>
      <c r="K32" s="69">
        <v>31672.9146</v>
      </c>
      <c r="L32" s="70">
        <v>23.289618966607399</v>
      </c>
      <c r="M32" s="70">
        <v>0.21445275516260801</v>
      </c>
      <c r="N32" s="69">
        <v>723925.65079999994</v>
      </c>
      <c r="O32" s="69">
        <v>49791596.609999999</v>
      </c>
      <c r="P32" s="69">
        <v>30796</v>
      </c>
      <c r="Q32" s="69">
        <v>27447</v>
      </c>
      <c r="R32" s="70">
        <v>12.2016978176121</v>
      </c>
      <c r="S32" s="69">
        <v>4.8970072509416802</v>
      </c>
      <c r="T32" s="69">
        <v>4.54940212773709</v>
      </c>
      <c r="U32" s="71">
        <v>7.0983175109194301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69">
        <v>0.85470000000000002</v>
      </c>
      <c r="E33" s="72"/>
      <c r="F33" s="72"/>
      <c r="G33" s="72"/>
      <c r="H33" s="72"/>
      <c r="I33" s="69">
        <v>0.64949999999999997</v>
      </c>
      <c r="J33" s="70">
        <v>75.991575991575999</v>
      </c>
      <c r="K33" s="72"/>
      <c r="L33" s="72"/>
      <c r="M33" s="72"/>
      <c r="N33" s="69">
        <v>13.6753</v>
      </c>
      <c r="O33" s="69">
        <v>5022.1523999999999</v>
      </c>
      <c r="P33" s="69">
        <v>1</v>
      </c>
      <c r="Q33" s="72"/>
      <c r="R33" s="72"/>
      <c r="S33" s="69">
        <v>0.85470000000000002</v>
      </c>
      <c r="T33" s="72"/>
      <c r="U33" s="73"/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335634.67090000003</v>
      </c>
      <c r="E35" s="69">
        <v>236500</v>
      </c>
      <c r="F35" s="70">
        <v>141.91740841437601</v>
      </c>
      <c r="G35" s="69">
        <v>283373.05440000002</v>
      </c>
      <c r="H35" s="70">
        <v>18.442690894042901</v>
      </c>
      <c r="I35" s="69">
        <v>22130.6018</v>
      </c>
      <c r="J35" s="70">
        <v>6.5936578425158201</v>
      </c>
      <c r="K35" s="69">
        <v>26194.084699999999</v>
      </c>
      <c r="L35" s="70">
        <v>9.2436751812772204</v>
      </c>
      <c r="M35" s="70">
        <v>-0.15512979157466</v>
      </c>
      <c r="N35" s="69">
        <v>1452958.926</v>
      </c>
      <c r="O35" s="69">
        <v>61844315.653099999</v>
      </c>
      <c r="P35" s="69">
        <v>19657</v>
      </c>
      <c r="Q35" s="69">
        <v>17848</v>
      </c>
      <c r="R35" s="70">
        <v>10.135589421783999</v>
      </c>
      <c r="S35" s="69">
        <v>17.074562288243399</v>
      </c>
      <c r="T35" s="69">
        <v>16.507265458314698</v>
      </c>
      <c r="U35" s="71">
        <v>3.3224677760514498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983300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436200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371600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282148.7181</v>
      </c>
      <c r="E39" s="69">
        <v>415007</v>
      </c>
      <c r="F39" s="70">
        <v>67.986496155486506</v>
      </c>
      <c r="G39" s="69">
        <v>187650.4265</v>
      </c>
      <c r="H39" s="70">
        <v>50.358687354222397</v>
      </c>
      <c r="I39" s="69">
        <v>15938.6664</v>
      </c>
      <c r="J39" s="70">
        <v>5.6490302374335002</v>
      </c>
      <c r="K39" s="69">
        <v>9244.2404999999999</v>
      </c>
      <c r="L39" s="70">
        <v>4.9263093468108901</v>
      </c>
      <c r="M39" s="70">
        <v>0.72417262402465599</v>
      </c>
      <c r="N39" s="69">
        <v>1234008.1183</v>
      </c>
      <c r="O39" s="69">
        <v>95607720.879199997</v>
      </c>
      <c r="P39" s="69">
        <v>421</v>
      </c>
      <c r="Q39" s="69">
        <v>283</v>
      </c>
      <c r="R39" s="70">
        <v>48.763250883392203</v>
      </c>
      <c r="S39" s="69">
        <v>670.18697885985796</v>
      </c>
      <c r="T39" s="69">
        <v>595.157198939929</v>
      </c>
      <c r="U39" s="71">
        <v>11.1953502957594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603275.75020000001</v>
      </c>
      <c r="E40" s="69">
        <v>516626</v>
      </c>
      <c r="F40" s="70">
        <v>116.772239531111</v>
      </c>
      <c r="G40" s="69">
        <v>443378.79820000002</v>
      </c>
      <c r="H40" s="70">
        <v>36.063283280377703</v>
      </c>
      <c r="I40" s="69">
        <v>44703.032500000001</v>
      </c>
      <c r="J40" s="70">
        <v>7.4100496307335302</v>
      </c>
      <c r="K40" s="69">
        <v>28758.1806</v>
      </c>
      <c r="L40" s="70">
        <v>6.4861424851054199</v>
      </c>
      <c r="M40" s="70">
        <v>0.55444578089894903</v>
      </c>
      <c r="N40" s="69">
        <v>3187195.1088</v>
      </c>
      <c r="O40" s="69">
        <v>182057769.1331</v>
      </c>
      <c r="P40" s="69">
        <v>3037</v>
      </c>
      <c r="Q40" s="69">
        <v>2633</v>
      </c>
      <c r="R40" s="70">
        <v>15.343714394227099</v>
      </c>
      <c r="S40" s="69">
        <v>198.64199874876499</v>
      </c>
      <c r="T40" s="69">
        <v>193.341950512723</v>
      </c>
      <c r="U40" s="71">
        <v>2.66814081081885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398000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131412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21361.5825</v>
      </c>
      <c r="E44" s="75"/>
      <c r="F44" s="75"/>
      <c r="G44" s="74">
        <v>26717.8086</v>
      </c>
      <c r="H44" s="76">
        <v>-20.0474005192177</v>
      </c>
      <c r="I44" s="74">
        <v>1415.864</v>
      </c>
      <c r="J44" s="76">
        <v>6.62808572351791</v>
      </c>
      <c r="K44" s="74">
        <v>3001.5938999999998</v>
      </c>
      <c r="L44" s="76">
        <v>11.2344314795338</v>
      </c>
      <c r="M44" s="76">
        <v>-0.52829594969525995</v>
      </c>
      <c r="N44" s="74">
        <v>101979.9134</v>
      </c>
      <c r="O44" s="74">
        <v>11034153.882200001</v>
      </c>
      <c r="P44" s="74">
        <v>33</v>
      </c>
      <c r="Q44" s="74">
        <v>35</v>
      </c>
      <c r="R44" s="76">
        <v>-5.7142857142857197</v>
      </c>
      <c r="S44" s="74">
        <v>647.32068181818204</v>
      </c>
      <c r="T44" s="74">
        <v>364.32161142857098</v>
      </c>
      <c r="U44" s="77">
        <v>43.718527514790402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77998</v>
      </c>
      <c r="D2" s="32">
        <v>762274.02847264998</v>
      </c>
      <c r="E2" s="32">
        <v>598821.858967521</v>
      </c>
      <c r="F2" s="32">
        <v>163452.169505128</v>
      </c>
      <c r="G2" s="32">
        <v>598821.858967521</v>
      </c>
      <c r="H2" s="32">
        <v>0.21442704775424801</v>
      </c>
    </row>
    <row r="3" spans="1:8" ht="14.25" x14ac:dyDescent="0.2">
      <c r="A3" s="32">
        <v>2</v>
      </c>
      <c r="B3" s="33">
        <v>13</v>
      </c>
      <c r="C3" s="32">
        <v>18052.592000000001</v>
      </c>
      <c r="D3" s="32">
        <v>160240.165146154</v>
      </c>
      <c r="E3" s="32">
        <v>123226.225843295</v>
      </c>
      <c r="F3" s="32">
        <v>37013.9393028591</v>
      </c>
      <c r="G3" s="32">
        <v>123226.225843295</v>
      </c>
      <c r="H3" s="32">
        <v>0.23099039662807999</v>
      </c>
    </row>
    <row r="4" spans="1:8" ht="14.25" x14ac:dyDescent="0.2">
      <c r="A4" s="32">
        <v>3</v>
      </c>
      <c r="B4" s="33">
        <v>14</v>
      </c>
      <c r="C4" s="32">
        <v>128781</v>
      </c>
      <c r="D4" s="32">
        <v>180363.17818034199</v>
      </c>
      <c r="E4" s="32">
        <v>138462.766835043</v>
      </c>
      <c r="F4" s="32">
        <v>41900.411345299101</v>
      </c>
      <c r="G4" s="32">
        <v>138462.766835043</v>
      </c>
      <c r="H4" s="32">
        <v>0.23231133853387601</v>
      </c>
    </row>
    <row r="5" spans="1:8" ht="14.25" x14ac:dyDescent="0.2">
      <c r="A5" s="32">
        <v>4</v>
      </c>
      <c r="B5" s="33">
        <v>15</v>
      </c>
      <c r="C5" s="32">
        <v>5737</v>
      </c>
      <c r="D5" s="32">
        <v>104729.258978632</v>
      </c>
      <c r="E5" s="32">
        <v>81844.861982906004</v>
      </c>
      <c r="F5" s="32">
        <v>22884.3969957265</v>
      </c>
      <c r="G5" s="32">
        <v>81844.861982906004</v>
      </c>
      <c r="H5" s="32">
        <v>0.21851006317533</v>
      </c>
    </row>
    <row r="6" spans="1:8" ht="14.25" x14ac:dyDescent="0.2">
      <c r="A6" s="32">
        <v>5</v>
      </c>
      <c r="B6" s="33">
        <v>16</v>
      </c>
      <c r="C6" s="32">
        <v>4658</v>
      </c>
      <c r="D6" s="32">
        <v>317980.34640427399</v>
      </c>
      <c r="E6" s="32">
        <v>264300.66798461502</v>
      </c>
      <c r="F6" s="32">
        <v>53679.678419658099</v>
      </c>
      <c r="G6" s="32">
        <v>264300.66798461502</v>
      </c>
      <c r="H6" s="32">
        <v>0.16881445355560101</v>
      </c>
    </row>
    <row r="7" spans="1:8" ht="14.25" x14ac:dyDescent="0.2">
      <c r="A7" s="32">
        <v>6</v>
      </c>
      <c r="B7" s="33">
        <v>17</v>
      </c>
      <c r="C7" s="32">
        <v>28435</v>
      </c>
      <c r="D7" s="32">
        <v>504641.72080683801</v>
      </c>
      <c r="E7" s="32">
        <v>415609.87858888903</v>
      </c>
      <c r="F7" s="32">
        <v>89031.842217948695</v>
      </c>
      <c r="G7" s="32">
        <v>415609.87858888903</v>
      </c>
      <c r="H7" s="32">
        <v>0.176425845400974</v>
      </c>
    </row>
    <row r="8" spans="1:8" ht="14.25" x14ac:dyDescent="0.2">
      <c r="A8" s="32">
        <v>7</v>
      </c>
      <c r="B8" s="33">
        <v>18</v>
      </c>
      <c r="C8" s="32">
        <v>161908</v>
      </c>
      <c r="D8" s="32">
        <v>283984.61466666701</v>
      </c>
      <c r="E8" s="32">
        <v>231279.63835299099</v>
      </c>
      <c r="F8" s="32">
        <v>52704.976313675201</v>
      </c>
      <c r="G8" s="32">
        <v>231279.63835299099</v>
      </c>
      <c r="H8" s="32">
        <v>0.185590956663405</v>
      </c>
    </row>
    <row r="9" spans="1:8" ht="14.25" x14ac:dyDescent="0.2">
      <c r="A9" s="32">
        <v>8</v>
      </c>
      <c r="B9" s="33">
        <v>19</v>
      </c>
      <c r="C9" s="32">
        <v>26446</v>
      </c>
      <c r="D9" s="32">
        <v>179879.82682222201</v>
      </c>
      <c r="E9" s="32">
        <v>167248.392523077</v>
      </c>
      <c r="F9" s="32">
        <v>12631.4342991453</v>
      </c>
      <c r="G9" s="32">
        <v>167248.392523077</v>
      </c>
      <c r="H9" s="32">
        <v>7.0221516899886302E-2</v>
      </c>
    </row>
    <row r="10" spans="1:8" ht="14.25" x14ac:dyDescent="0.2">
      <c r="A10" s="32">
        <v>9</v>
      </c>
      <c r="B10" s="33">
        <v>21</v>
      </c>
      <c r="C10" s="32">
        <v>199351</v>
      </c>
      <c r="D10" s="32">
        <v>943140.201109402</v>
      </c>
      <c r="E10" s="32">
        <v>887460.95461623895</v>
      </c>
      <c r="F10" s="32">
        <v>55679.246493162398</v>
      </c>
      <c r="G10" s="32">
        <v>887460.95461623895</v>
      </c>
      <c r="H10" s="36">
        <v>5.9036022881505598E-2</v>
      </c>
    </row>
    <row r="11" spans="1:8" ht="14.25" x14ac:dyDescent="0.2">
      <c r="A11" s="32">
        <v>10</v>
      </c>
      <c r="B11" s="33">
        <v>22</v>
      </c>
      <c r="C11" s="32">
        <v>31509</v>
      </c>
      <c r="D11" s="32">
        <v>529429.19596068398</v>
      </c>
      <c r="E11" s="32">
        <v>457530.068361538</v>
      </c>
      <c r="F11" s="32">
        <v>71899.1275991453</v>
      </c>
      <c r="G11" s="32">
        <v>457530.068361538</v>
      </c>
      <c r="H11" s="32">
        <v>0.13580499176793501</v>
      </c>
    </row>
    <row r="12" spans="1:8" ht="14.25" x14ac:dyDescent="0.2">
      <c r="A12" s="32">
        <v>11</v>
      </c>
      <c r="B12" s="33">
        <v>23</v>
      </c>
      <c r="C12" s="32">
        <v>261962.421</v>
      </c>
      <c r="D12" s="32">
        <v>2236348.9366256399</v>
      </c>
      <c r="E12" s="32">
        <v>1930345.8001598299</v>
      </c>
      <c r="F12" s="32">
        <v>306003.13646581199</v>
      </c>
      <c r="G12" s="32">
        <v>1930345.8001598299</v>
      </c>
      <c r="H12" s="32">
        <v>0.13683157017863701</v>
      </c>
    </row>
    <row r="13" spans="1:8" ht="14.25" x14ac:dyDescent="0.2">
      <c r="A13" s="32">
        <v>12</v>
      </c>
      <c r="B13" s="33">
        <v>24</v>
      </c>
      <c r="C13" s="32">
        <v>46511.754000000001</v>
      </c>
      <c r="D13" s="32">
        <v>1098574.5976333299</v>
      </c>
      <c r="E13" s="32">
        <v>1085929.8211974399</v>
      </c>
      <c r="F13" s="32">
        <v>12644.7764358974</v>
      </c>
      <c r="G13" s="32">
        <v>1085929.8211974399</v>
      </c>
      <c r="H13" s="32">
        <v>1.15101664130394E-2</v>
      </c>
    </row>
    <row r="14" spans="1:8" ht="14.25" x14ac:dyDescent="0.2">
      <c r="A14" s="32">
        <v>13</v>
      </c>
      <c r="B14" s="33">
        <v>25</v>
      </c>
      <c r="C14" s="32">
        <v>103640</v>
      </c>
      <c r="D14" s="32">
        <v>1174643.4206000001</v>
      </c>
      <c r="E14" s="32">
        <v>1086473.9635999999</v>
      </c>
      <c r="F14" s="32">
        <v>88169.456999999995</v>
      </c>
      <c r="G14" s="32">
        <v>1086473.9635999999</v>
      </c>
      <c r="H14" s="32">
        <v>7.5060614526716196E-2</v>
      </c>
    </row>
    <row r="15" spans="1:8" ht="14.25" x14ac:dyDescent="0.2">
      <c r="A15" s="32">
        <v>14</v>
      </c>
      <c r="B15" s="33">
        <v>26</v>
      </c>
      <c r="C15" s="32">
        <v>87223</v>
      </c>
      <c r="D15" s="32">
        <v>459832.91525813501</v>
      </c>
      <c r="E15" s="32">
        <v>416622.759893601</v>
      </c>
      <c r="F15" s="32">
        <v>43210.155364533697</v>
      </c>
      <c r="G15" s="32">
        <v>416622.759893601</v>
      </c>
      <c r="H15" s="32">
        <v>9.3969252593144495E-2</v>
      </c>
    </row>
    <row r="16" spans="1:8" ht="14.25" x14ac:dyDescent="0.2">
      <c r="A16" s="32">
        <v>15</v>
      </c>
      <c r="B16" s="33">
        <v>27</v>
      </c>
      <c r="C16" s="32">
        <v>173198.91</v>
      </c>
      <c r="D16" s="32">
        <v>1304025.4565999999</v>
      </c>
      <c r="E16" s="32">
        <v>1205438.1856</v>
      </c>
      <c r="F16" s="32">
        <v>98587.270999999993</v>
      </c>
      <c r="G16" s="32">
        <v>1205438.1856</v>
      </c>
      <c r="H16" s="32">
        <v>7.5602259527239396E-2</v>
      </c>
    </row>
    <row r="17" spans="1:8" ht="14.25" x14ac:dyDescent="0.2">
      <c r="A17" s="32">
        <v>16</v>
      </c>
      <c r="B17" s="33">
        <v>29</v>
      </c>
      <c r="C17" s="32">
        <v>302427</v>
      </c>
      <c r="D17" s="32">
        <v>3202891.4893974401</v>
      </c>
      <c r="E17" s="32">
        <v>2939966.1943495702</v>
      </c>
      <c r="F17" s="32">
        <v>262925.29504786298</v>
      </c>
      <c r="G17" s="32">
        <v>2939966.1943495702</v>
      </c>
      <c r="H17" s="32">
        <v>8.2089978982499895E-2</v>
      </c>
    </row>
    <row r="18" spans="1:8" ht="14.25" x14ac:dyDescent="0.2">
      <c r="A18" s="32">
        <v>17</v>
      </c>
      <c r="B18" s="33">
        <v>31</v>
      </c>
      <c r="C18" s="32">
        <v>39778.951000000001</v>
      </c>
      <c r="D18" s="32">
        <v>326298.435531964</v>
      </c>
      <c r="E18" s="32">
        <v>272309.16582651</v>
      </c>
      <c r="F18" s="32">
        <v>53989.269705454397</v>
      </c>
      <c r="G18" s="32">
        <v>272309.16582651</v>
      </c>
      <c r="H18" s="32">
        <v>0.16545978719584001</v>
      </c>
    </row>
    <row r="19" spans="1:8" ht="14.25" x14ac:dyDescent="0.2">
      <c r="A19" s="32">
        <v>18</v>
      </c>
      <c r="B19" s="33">
        <v>32</v>
      </c>
      <c r="C19" s="32">
        <v>35630.902000000002</v>
      </c>
      <c r="D19" s="32">
        <v>530155.91421744204</v>
      </c>
      <c r="E19" s="32">
        <v>503811.663217653</v>
      </c>
      <c r="F19" s="32">
        <v>26344.250999788699</v>
      </c>
      <c r="G19" s="32">
        <v>503811.663217653</v>
      </c>
      <c r="H19" s="32">
        <v>4.96915158226146E-2</v>
      </c>
    </row>
    <row r="20" spans="1:8" ht="14.25" x14ac:dyDescent="0.2">
      <c r="A20" s="32">
        <v>19</v>
      </c>
      <c r="B20" s="33">
        <v>33</v>
      </c>
      <c r="C20" s="32">
        <v>45890.618999999999</v>
      </c>
      <c r="D20" s="32">
        <v>688097.86265878496</v>
      </c>
      <c r="E20" s="32">
        <v>532890.71941565606</v>
      </c>
      <c r="F20" s="32">
        <v>155207.14324312899</v>
      </c>
      <c r="G20" s="32">
        <v>532890.71941565606</v>
      </c>
      <c r="H20" s="32">
        <v>0.22555969385432301</v>
      </c>
    </row>
    <row r="21" spans="1:8" ht="14.25" x14ac:dyDescent="0.2">
      <c r="A21" s="32">
        <v>20</v>
      </c>
      <c r="B21" s="33">
        <v>34</v>
      </c>
      <c r="C21" s="32">
        <v>48540.644</v>
      </c>
      <c r="D21" s="32">
        <v>314625.48415962502</v>
      </c>
      <c r="E21" s="32">
        <v>226482.60670823799</v>
      </c>
      <c r="F21" s="32">
        <v>88142.877451386899</v>
      </c>
      <c r="G21" s="32">
        <v>226482.60670823799</v>
      </c>
      <c r="H21" s="32">
        <v>0.28015174195701098</v>
      </c>
    </row>
    <row r="22" spans="1:8" ht="14.25" x14ac:dyDescent="0.2">
      <c r="A22" s="32">
        <v>21</v>
      </c>
      <c r="B22" s="33">
        <v>35</v>
      </c>
      <c r="C22" s="32">
        <v>63406.097999999998</v>
      </c>
      <c r="D22" s="32">
        <v>1475263.23116283</v>
      </c>
      <c r="E22" s="32">
        <v>1416057.73109823</v>
      </c>
      <c r="F22" s="32">
        <v>59205.500064601802</v>
      </c>
      <c r="G22" s="32">
        <v>1416057.73109823</v>
      </c>
      <c r="H22" s="32">
        <v>4.0132160019968E-2</v>
      </c>
    </row>
    <row r="23" spans="1:8" ht="14.25" x14ac:dyDescent="0.2">
      <c r="A23" s="32">
        <v>22</v>
      </c>
      <c r="B23" s="33">
        <v>36</v>
      </c>
      <c r="C23" s="32">
        <v>183555.15299999999</v>
      </c>
      <c r="D23" s="32">
        <v>791615.16328141605</v>
      </c>
      <c r="E23" s="32">
        <v>680490.54902260704</v>
      </c>
      <c r="F23" s="32">
        <v>111124.614258809</v>
      </c>
      <c r="G23" s="32">
        <v>680490.54902260704</v>
      </c>
      <c r="H23" s="32">
        <v>0.14037706629844399</v>
      </c>
    </row>
    <row r="24" spans="1:8" ht="14.25" x14ac:dyDescent="0.2">
      <c r="A24" s="32">
        <v>23</v>
      </c>
      <c r="B24" s="33">
        <v>37</v>
      </c>
      <c r="C24" s="32">
        <v>107400.08199999999</v>
      </c>
      <c r="D24" s="32">
        <v>1010783.14569115</v>
      </c>
      <c r="E24" s="32">
        <v>897659.19000818802</v>
      </c>
      <c r="F24" s="32">
        <v>113123.955682963</v>
      </c>
      <c r="G24" s="32">
        <v>897659.19000818802</v>
      </c>
      <c r="H24" s="32">
        <v>0.11191713689053499</v>
      </c>
    </row>
    <row r="25" spans="1:8" ht="14.25" x14ac:dyDescent="0.2">
      <c r="A25" s="32">
        <v>24</v>
      </c>
      <c r="B25" s="33">
        <v>38</v>
      </c>
      <c r="C25" s="32">
        <v>174694.00700000001</v>
      </c>
      <c r="D25" s="32">
        <v>867462.021246018</v>
      </c>
      <c r="E25" s="32">
        <v>842661.79090619495</v>
      </c>
      <c r="F25" s="32">
        <v>24800.230339823</v>
      </c>
      <c r="G25" s="32">
        <v>842661.79090619495</v>
      </c>
      <c r="H25" s="32">
        <v>2.8589413406479899E-2</v>
      </c>
    </row>
    <row r="26" spans="1:8" ht="14.25" x14ac:dyDescent="0.2">
      <c r="A26" s="32">
        <v>25</v>
      </c>
      <c r="B26" s="33">
        <v>39</v>
      </c>
      <c r="C26" s="32">
        <v>115591.55899999999</v>
      </c>
      <c r="D26" s="32">
        <v>150808.157914023</v>
      </c>
      <c r="E26" s="32">
        <v>112342.972795756</v>
      </c>
      <c r="F26" s="32">
        <v>38465.1851182674</v>
      </c>
      <c r="G26" s="32">
        <v>112342.972795756</v>
      </c>
      <c r="H26" s="32">
        <v>0.25506037372458801</v>
      </c>
    </row>
    <row r="27" spans="1:8" ht="14.25" x14ac:dyDescent="0.2">
      <c r="A27" s="32">
        <v>26</v>
      </c>
      <c r="B27" s="33">
        <v>40</v>
      </c>
      <c r="C27" s="32">
        <v>2</v>
      </c>
      <c r="D27" s="32">
        <v>0.85470000000000002</v>
      </c>
      <c r="E27" s="32">
        <v>0.20519999999999999</v>
      </c>
      <c r="F27" s="32">
        <v>0.64949999999999997</v>
      </c>
      <c r="G27" s="32">
        <v>0.20519999999999999</v>
      </c>
      <c r="H27" s="32">
        <v>0.75991575991575999</v>
      </c>
    </row>
    <row r="28" spans="1:8" ht="14.25" x14ac:dyDescent="0.2">
      <c r="A28" s="32">
        <v>27</v>
      </c>
      <c r="B28" s="33">
        <v>42</v>
      </c>
      <c r="C28" s="32">
        <v>19117.434000000001</v>
      </c>
      <c r="D28" s="32">
        <v>335634.66979999997</v>
      </c>
      <c r="E28" s="32">
        <v>313504.07020000002</v>
      </c>
      <c r="F28" s="32">
        <v>22130.599600000001</v>
      </c>
      <c r="G28" s="32">
        <v>313504.07020000002</v>
      </c>
      <c r="H28" s="32">
        <v>6.5936572086511006E-2</v>
      </c>
    </row>
    <row r="29" spans="1:8" ht="14.25" x14ac:dyDescent="0.2">
      <c r="A29" s="32">
        <v>28</v>
      </c>
      <c r="B29" s="33">
        <v>75</v>
      </c>
      <c r="C29" s="32">
        <v>501</v>
      </c>
      <c r="D29" s="32">
        <v>282148.717948718</v>
      </c>
      <c r="E29" s="32">
        <v>266210.05128205102</v>
      </c>
      <c r="F29" s="32">
        <v>15938.666666666701</v>
      </c>
      <c r="G29" s="32">
        <v>266210.05128205102</v>
      </c>
      <c r="H29" s="32">
        <v>5.64903033497519E-2</v>
      </c>
    </row>
    <row r="30" spans="1:8" ht="14.25" x14ac:dyDescent="0.2">
      <c r="A30" s="32">
        <v>29</v>
      </c>
      <c r="B30" s="33">
        <v>76</v>
      </c>
      <c r="C30" s="32">
        <v>3137</v>
      </c>
      <c r="D30" s="32">
        <v>603275.73994615395</v>
      </c>
      <c r="E30" s="32">
        <v>558572.72356837604</v>
      </c>
      <c r="F30" s="32">
        <v>44703.0163777778</v>
      </c>
      <c r="G30" s="32">
        <v>558572.72356837604</v>
      </c>
      <c r="H30" s="32">
        <v>7.4100470842351093E-2</v>
      </c>
    </row>
    <row r="31" spans="1:8" ht="14.25" x14ac:dyDescent="0.2">
      <c r="A31" s="32">
        <v>30</v>
      </c>
      <c r="B31" s="33">
        <v>99</v>
      </c>
      <c r="C31" s="32">
        <v>33</v>
      </c>
      <c r="D31" s="32">
        <v>21361.5823311399</v>
      </c>
      <c r="E31" s="32">
        <v>19945.718024355199</v>
      </c>
      <c r="F31" s="32">
        <v>1415.8643067846599</v>
      </c>
      <c r="G31" s="32">
        <v>19945.718024355199</v>
      </c>
      <c r="H31" s="32">
        <v>6.62808721206333E-2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2014-12-07T01:29:02Z</dcterms:modified>
</cp:coreProperties>
</file>