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<sst xmlns="http://schemas.openxmlformats.org/spreadsheetml/2006/main" count="116" uniqueCount="73">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</sst>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13110257.4343</v>
      </c>
      <c r="F3" s="25">
        <f>RA!I7</f>
        <v>1609964.3415999999</v>
      </c>
      <c r="G3" s="16">
        <f>E3-F3</f>
        <v>11500293.092700001</v>
      </c>
      <c r="H3" s="27">
        <f>RA!J7</f>
        <v>12.280188620765699</v>
      </c>
      <c r="I3" s="20">
        <f>SUM(I4:I40)</f>
        <v>13110261.666962124</v>
      </c>
      <c r="J3" s="21">
        <f>SUM(J4:J40)</f>
        <v>11500293.060489127</v>
      </c>
      <c r="K3" s="22">
        <f>E3-I3</f>
        <v>-4.2326621245592833</v>
      </c>
      <c r="L3" s="22">
        <f>G3-J3</f>
        <v>3.2210873439908028E-2</v>
      </c>
    </row>
    <row r="4" spans="1:13" x14ac:dyDescent="0.15">
      <c r="A4" s="42">
        <f>RA!A8</f>
        <v>41982</v>
      </c>
      <c r="B4" s="12">
        <v>12</v>
      </c>
      <c r="C4" s="39" t="s">
        <v>6</v>
      </c>
      <c r="D4" s="39"/>
      <c r="E4" s="15">
        <f>VLOOKUP(C4,RA!B8:D39,3,0)</f>
        <v>558487.09719999996</v>
      </c>
      <c r="F4" s="25">
        <f>VLOOKUP(C4,RA!B8:I43,8,0)</f>
        <v>121536.4001</v>
      </c>
      <c r="G4" s="16">
        <f t="shared" ref="G4:G40" si="0">E4-F4</f>
        <v>436950.69709999999</v>
      </c>
      <c r="H4" s="27">
        <f>RA!J8</f>
        <v>21.761720317144</v>
      </c>
      <c r="I4" s="20">
        <f>VLOOKUP(B4,RMS!B:D,3,FALSE)</f>
        <v>558487.81353247899</v>
      </c>
      <c r="J4" s="21">
        <f>VLOOKUP(B4,RMS!B:E,4,FALSE)</f>
        <v>436950.70295811997</v>
      </c>
      <c r="K4" s="22">
        <f t="shared" ref="K4:K40" si="1">E4-I4</f>
        <v>-0.7163324790308252</v>
      </c>
      <c r="L4" s="22">
        <f t="shared" ref="L4:L40" si="2">G4-J4</f>
        <v>-5.8581199846230447E-3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64066.126600000003</v>
      </c>
      <c r="F5" s="25">
        <f>VLOOKUP(C5,RA!B9:I44,8,0)</f>
        <v>14755.026</v>
      </c>
      <c r="G5" s="16">
        <f t="shared" si="0"/>
        <v>49311.100600000005</v>
      </c>
      <c r="H5" s="27">
        <f>RA!J9</f>
        <v>23.030931918396998</v>
      </c>
      <c r="I5" s="20">
        <f>VLOOKUP(B5,RMS!B:D,3,FALSE)</f>
        <v>64066.156094599501</v>
      </c>
      <c r="J5" s="21">
        <f>VLOOKUP(B5,RMS!B:E,4,FALSE)</f>
        <v>49311.100596210599</v>
      </c>
      <c r="K5" s="22">
        <f t="shared" si="1"/>
        <v>-2.94945994974114E-2</v>
      </c>
      <c r="L5" s="22">
        <f t="shared" si="2"/>
        <v>3.7894060369580984E-6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81953.103700000007</v>
      </c>
      <c r="F6" s="25">
        <f>VLOOKUP(C6,RA!B10:I45,8,0)</f>
        <v>19589.937699999999</v>
      </c>
      <c r="G6" s="16">
        <f t="shared" si="0"/>
        <v>62363.166000000012</v>
      </c>
      <c r="H6" s="27">
        <f>RA!J10</f>
        <v>23.903838677924298</v>
      </c>
      <c r="I6" s="20">
        <f>VLOOKUP(B6,RMS!B:D,3,FALSE)</f>
        <v>81954.829973504297</v>
      </c>
      <c r="J6" s="21">
        <f>VLOOKUP(B6,RMS!B:E,4,FALSE)</f>
        <v>62363.166184615402</v>
      </c>
      <c r="K6" s="22">
        <f t="shared" si="1"/>
        <v>-1.7262735042895656</v>
      </c>
      <c r="L6" s="22">
        <f t="shared" si="2"/>
        <v>-1.8461539002601057E-4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75054.264999999999</v>
      </c>
      <c r="F7" s="25">
        <f>VLOOKUP(C7,RA!B11:I46,8,0)</f>
        <v>16307.746300000001</v>
      </c>
      <c r="G7" s="16">
        <f t="shared" si="0"/>
        <v>58746.518700000001</v>
      </c>
      <c r="H7" s="27">
        <f>RA!J11</f>
        <v>21.727940843868101</v>
      </c>
      <c r="I7" s="20">
        <f>VLOOKUP(B7,RMS!B:D,3,FALSE)</f>
        <v>75054.291200000007</v>
      </c>
      <c r="J7" s="21">
        <f>VLOOKUP(B7,RMS!B:E,4,FALSE)</f>
        <v>58746.519129059801</v>
      </c>
      <c r="K7" s="22">
        <f t="shared" si="1"/>
        <v>-2.620000000752043E-2</v>
      </c>
      <c r="L7" s="22">
        <f t="shared" si="2"/>
        <v>-4.2905980080831796E-4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233763.2353</v>
      </c>
      <c r="F8" s="25">
        <f>VLOOKUP(C8,RA!B12:I47,8,0)</f>
        <v>40625.6584</v>
      </c>
      <c r="G8" s="16">
        <f t="shared" si="0"/>
        <v>193137.57689999999</v>
      </c>
      <c r="H8" s="27">
        <f>RA!J12</f>
        <v>17.378976787287801</v>
      </c>
      <c r="I8" s="20">
        <f>VLOOKUP(B8,RMS!B:D,3,FALSE)</f>
        <v>233763.25139401699</v>
      </c>
      <c r="J8" s="21">
        <f>VLOOKUP(B8,RMS!B:E,4,FALSE)</f>
        <v>193137.579173504</v>
      </c>
      <c r="K8" s="22">
        <f t="shared" si="1"/>
        <v>-1.6094016988063231E-2</v>
      </c>
      <c r="L8" s="22">
        <f t="shared" si="2"/>
        <v>-2.2735040111001581E-3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336704.0122</v>
      </c>
      <c r="F9" s="25">
        <f>VLOOKUP(C9,RA!B13:I48,8,0)</f>
        <v>65488.221700000002</v>
      </c>
      <c r="G9" s="16">
        <f t="shared" si="0"/>
        <v>271215.7905</v>
      </c>
      <c r="H9" s="27">
        <f>RA!J13</f>
        <v>19.449789526446299</v>
      </c>
      <c r="I9" s="20">
        <f>VLOOKUP(B9,RMS!B:D,3,FALSE)</f>
        <v>336704.20867692301</v>
      </c>
      <c r="J9" s="21">
        <f>VLOOKUP(B9,RMS!B:E,4,FALSE)</f>
        <v>271215.79127863201</v>
      </c>
      <c r="K9" s="22">
        <f t="shared" si="1"/>
        <v>-0.19647692301077768</v>
      </c>
      <c r="L9" s="22">
        <f t="shared" si="2"/>
        <v>-7.7863200567662716E-4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217555.28080000001</v>
      </c>
      <c r="F10" s="25">
        <f>VLOOKUP(C10,RA!B14:I49,8,0)</f>
        <v>40132.655700000003</v>
      </c>
      <c r="G10" s="16">
        <f t="shared" si="0"/>
        <v>177422.6251</v>
      </c>
      <c r="H10" s="27">
        <f>RA!J14</f>
        <v>18.4471071225774</v>
      </c>
      <c r="I10" s="20">
        <f>VLOOKUP(B10,RMS!B:D,3,FALSE)</f>
        <v>217555.28302906</v>
      </c>
      <c r="J10" s="21">
        <f>VLOOKUP(B10,RMS!B:E,4,FALSE)</f>
        <v>177422.63277093999</v>
      </c>
      <c r="K10" s="22">
        <f t="shared" si="1"/>
        <v>-2.2290599881671369E-3</v>
      </c>
      <c r="L10" s="22">
        <f t="shared" si="2"/>
        <v>-7.6709399872925133E-3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104602.5102</v>
      </c>
      <c r="F11" s="25">
        <f>VLOOKUP(C11,RA!B15:I50,8,0)</f>
        <v>10796.2729</v>
      </c>
      <c r="G11" s="16">
        <f t="shared" si="0"/>
        <v>93806.237300000008</v>
      </c>
      <c r="H11" s="27">
        <f>RA!J15</f>
        <v>10.321236918079199</v>
      </c>
      <c r="I11" s="20">
        <f>VLOOKUP(B11,RMS!B:D,3,FALSE)</f>
        <v>104602.64177264999</v>
      </c>
      <c r="J11" s="21">
        <f>VLOOKUP(B11,RMS!B:E,4,FALSE)</f>
        <v>93806.238478632498</v>
      </c>
      <c r="K11" s="22">
        <f t="shared" si="1"/>
        <v>-0.13157264998881146</v>
      </c>
      <c r="L11" s="22">
        <f t="shared" si="2"/>
        <v>-1.178632490336895E-3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435043.03730000003</v>
      </c>
      <c r="F12" s="25">
        <f>VLOOKUP(C12,RA!B16:I51,8,0)</f>
        <v>32494.114799999999</v>
      </c>
      <c r="G12" s="16">
        <f t="shared" si="0"/>
        <v>402548.92250000004</v>
      </c>
      <c r="H12" s="27">
        <f>RA!J16</f>
        <v>7.4691724758239202</v>
      </c>
      <c r="I12" s="20">
        <f>VLOOKUP(B12,RMS!B:D,3,FALSE)</f>
        <v>435042.81439914502</v>
      </c>
      <c r="J12" s="21">
        <f>VLOOKUP(B12,RMS!B:E,4,FALSE)</f>
        <v>402548.92218034202</v>
      </c>
      <c r="K12" s="22">
        <f t="shared" si="1"/>
        <v>0.22290085500571877</v>
      </c>
      <c r="L12" s="22">
        <f t="shared" si="2"/>
        <v>3.1965802190825343E-4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420938.9</v>
      </c>
      <c r="F13" s="25">
        <f>VLOOKUP(C13,RA!B17:I52,8,0)</f>
        <v>58675.455999999998</v>
      </c>
      <c r="G13" s="16">
        <f t="shared" si="0"/>
        <v>362263.44400000002</v>
      </c>
      <c r="H13" s="27">
        <f>RA!J17</f>
        <v>13.9391859483645</v>
      </c>
      <c r="I13" s="20">
        <f>VLOOKUP(B13,RMS!B:D,3,FALSE)</f>
        <v>420938.99728888902</v>
      </c>
      <c r="J13" s="21">
        <f>VLOOKUP(B13,RMS!B:E,4,FALSE)</f>
        <v>362263.443368376</v>
      </c>
      <c r="K13" s="22">
        <f t="shared" si="1"/>
        <v>-9.7288888995535672E-2</v>
      </c>
      <c r="L13" s="22">
        <f t="shared" si="2"/>
        <v>6.3162401784211397E-4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1196353.4554000001</v>
      </c>
      <c r="F14" s="25">
        <f>VLOOKUP(C14,RA!B18:I53,8,0)</f>
        <v>159782.02979999999</v>
      </c>
      <c r="G14" s="16">
        <f t="shared" si="0"/>
        <v>1036571.4256000001</v>
      </c>
      <c r="H14" s="27">
        <f>RA!J18</f>
        <v>13.3557544452093</v>
      </c>
      <c r="I14" s="20">
        <f>VLOOKUP(B14,RMS!B:D,3,FALSE)</f>
        <v>1196353.35265556</v>
      </c>
      <c r="J14" s="21">
        <f>VLOOKUP(B14,RMS!B:E,4,FALSE)</f>
        <v>1036571.42863675</v>
      </c>
      <c r="K14" s="22">
        <f t="shared" si="1"/>
        <v>0.10274444008246064</v>
      </c>
      <c r="L14" s="22">
        <f t="shared" si="2"/>
        <v>-3.036749898456037E-3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459886.98450000002</v>
      </c>
      <c r="F15" s="25">
        <f>VLOOKUP(C15,RA!B19:I54,8,0)</f>
        <v>54222.170400000003</v>
      </c>
      <c r="G15" s="16">
        <f t="shared" si="0"/>
        <v>405664.81410000002</v>
      </c>
      <c r="H15" s="27">
        <f>RA!J19</f>
        <v>11.790325064091901</v>
      </c>
      <c r="I15" s="20">
        <f>VLOOKUP(B15,RMS!B:D,3,FALSE)</f>
        <v>459886.95778547</v>
      </c>
      <c r="J15" s="21">
        <f>VLOOKUP(B15,RMS!B:E,4,FALSE)</f>
        <v>405664.81414273498</v>
      </c>
      <c r="K15" s="22">
        <f t="shared" si="1"/>
        <v>2.6714530016761273E-2</v>
      </c>
      <c r="L15" s="22">
        <f t="shared" si="2"/>
        <v>-4.2734958697110415E-5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796555.7561</v>
      </c>
      <c r="F16" s="25">
        <f>VLOOKUP(C16,RA!B20:I55,8,0)</f>
        <v>64170.629500000003</v>
      </c>
      <c r="G16" s="16">
        <f t="shared" si="0"/>
        <v>732385.12659999996</v>
      </c>
      <c r="H16" s="27">
        <f>RA!J20</f>
        <v>8.0560122764267597</v>
      </c>
      <c r="I16" s="20">
        <f>VLOOKUP(B16,RMS!B:D,3,FALSE)</f>
        <v>796555.89740000002</v>
      </c>
      <c r="J16" s="21">
        <f>VLOOKUP(B16,RMS!B:E,4,FALSE)</f>
        <v>732385.12659999996</v>
      </c>
      <c r="K16" s="22">
        <f t="shared" si="1"/>
        <v>-0.14130000001750886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323325.30170000001</v>
      </c>
      <c r="F17" s="25">
        <f>VLOOKUP(C17,RA!B21:I56,8,0)</f>
        <v>26841.488300000001</v>
      </c>
      <c r="G17" s="16">
        <f t="shared" si="0"/>
        <v>296483.81339999998</v>
      </c>
      <c r="H17" s="27">
        <f>RA!J21</f>
        <v>8.3016974418244196</v>
      </c>
      <c r="I17" s="20">
        <f>VLOOKUP(B17,RMS!B:D,3,FALSE)</f>
        <v>323324.98511000699</v>
      </c>
      <c r="J17" s="21">
        <f>VLOOKUP(B17,RMS!B:E,4,FALSE)</f>
        <v>296483.81328250503</v>
      </c>
      <c r="K17" s="22">
        <f t="shared" si="1"/>
        <v>0.31658999301725999</v>
      </c>
      <c r="L17" s="22">
        <f t="shared" si="2"/>
        <v>1.1749495752155781E-4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766615.39469999995</v>
      </c>
      <c r="F18" s="25">
        <f>VLOOKUP(C18,RA!B22:I57,8,0)</f>
        <v>50170.0406</v>
      </c>
      <c r="G18" s="16">
        <f t="shared" si="0"/>
        <v>716445.3541</v>
      </c>
      <c r="H18" s="27">
        <f>RA!J22</f>
        <v>6.5443560026123802</v>
      </c>
      <c r="I18" s="20">
        <f>VLOOKUP(B18,RMS!B:D,3,FALSE)</f>
        <v>766616.14690000005</v>
      </c>
      <c r="J18" s="21">
        <f>VLOOKUP(B18,RMS!B:E,4,FALSE)</f>
        <v>716445.35530000005</v>
      </c>
      <c r="K18" s="22">
        <f t="shared" si="1"/>
        <v>-0.75220000010449439</v>
      </c>
      <c r="L18" s="22">
        <f t="shared" si="2"/>
        <v>-1.2000000569969416E-3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1965964.6044000001</v>
      </c>
      <c r="F19" s="25">
        <f>VLOOKUP(C19,RA!B23:I58,8,0)</f>
        <v>239919.26089999999</v>
      </c>
      <c r="G19" s="16">
        <f t="shared" si="0"/>
        <v>1726045.3435</v>
      </c>
      <c r="H19" s="27">
        <f>RA!J23</f>
        <v>12.2036409182057</v>
      </c>
      <c r="I19" s="20">
        <f>VLOOKUP(B19,RMS!B:D,3,FALSE)</f>
        <v>1965965.9692333301</v>
      </c>
      <c r="J19" s="21">
        <f>VLOOKUP(B19,RMS!B:E,4,FALSE)</f>
        <v>1726045.36339573</v>
      </c>
      <c r="K19" s="22">
        <f t="shared" si="1"/>
        <v>-1.3648333300370723</v>
      </c>
      <c r="L19" s="22">
        <f t="shared" si="2"/>
        <v>-1.9895730074495077E-2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209904.71840000001</v>
      </c>
      <c r="F20" s="25">
        <f>VLOOKUP(C20,RA!B24:I59,8,0)</f>
        <v>81221.718999999997</v>
      </c>
      <c r="G20" s="16">
        <f t="shared" si="0"/>
        <v>128682.99940000002</v>
      </c>
      <c r="H20" s="27">
        <f>RA!J24</f>
        <v>38.694565619635902</v>
      </c>
      <c r="I20" s="20">
        <f>VLOOKUP(B20,RMS!B:D,3,FALSE)</f>
        <v>209904.706448151</v>
      </c>
      <c r="J20" s="21">
        <f>VLOOKUP(B20,RMS!B:E,4,FALSE)</f>
        <v>128683.00182465</v>
      </c>
      <c r="K20" s="22">
        <f t="shared" si="1"/>
        <v>1.1951849010074511E-2</v>
      </c>
      <c r="L20" s="22">
        <f t="shared" si="2"/>
        <v>-2.4246499815490097E-3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283924.49119999999</v>
      </c>
      <c r="F21" s="25">
        <f>VLOOKUP(C21,RA!B25:I60,8,0)</f>
        <v>18847.2935</v>
      </c>
      <c r="G21" s="16">
        <f t="shared" si="0"/>
        <v>265077.19770000002</v>
      </c>
      <c r="H21" s="27">
        <f>RA!J25</f>
        <v>6.6381358720913299</v>
      </c>
      <c r="I21" s="20">
        <f>VLOOKUP(B21,RMS!B:D,3,FALSE)</f>
        <v>283924.49504095002</v>
      </c>
      <c r="J21" s="21">
        <f>VLOOKUP(B21,RMS!B:E,4,FALSE)</f>
        <v>265077.18475021602</v>
      </c>
      <c r="K21" s="22">
        <f t="shared" si="1"/>
        <v>-3.8409500266425312E-3</v>
      </c>
      <c r="L21" s="22">
        <f t="shared" si="2"/>
        <v>1.2949783995281905E-2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505955.52860000002</v>
      </c>
      <c r="F22" s="25">
        <f>VLOOKUP(C22,RA!B26:I61,8,0)</f>
        <v>112792.0407</v>
      </c>
      <c r="G22" s="16">
        <f t="shared" si="0"/>
        <v>393163.48790000001</v>
      </c>
      <c r="H22" s="27">
        <f>RA!J26</f>
        <v>22.2928764138817</v>
      </c>
      <c r="I22" s="20">
        <f>VLOOKUP(B22,RMS!B:D,3,FALSE)</f>
        <v>505955.50311877299</v>
      </c>
      <c r="J22" s="21">
        <f>VLOOKUP(B22,RMS!B:E,4,FALSE)</f>
        <v>393163.46949659102</v>
      </c>
      <c r="K22" s="22">
        <f t="shared" si="1"/>
        <v>2.54812270286493E-2</v>
      </c>
      <c r="L22" s="22">
        <f t="shared" si="2"/>
        <v>1.8403408990707248E-2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213242.22779999999</v>
      </c>
      <c r="F23" s="25">
        <f>VLOOKUP(C23,RA!B27:I62,8,0)</f>
        <v>58798.894500000002</v>
      </c>
      <c r="G23" s="16">
        <f t="shared" si="0"/>
        <v>154443.3333</v>
      </c>
      <c r="H23" s="27">
        <f>RA!J27</f>
        <v>27.5737573681455</v>
      </c>
      <c r="I23" s="20">
        <f>VLOOKUP(B23,RMS!B:D,3,FALSE)</f>
        <v>213242.09141274501</v>
      </c>
      <c r="J23" s="21">
        <f>VLOOKUP(B23,RMS!B:E,4,FALSE)</f>
        <v>154443.340388696</v>
      </c>
      <c r="K23" s="22">
        <f t="shared" si="1"/>
        <v>0.13638725498458371</v>
      </c>
      <c r="L23" s="22">
        <f t="shared" si="2"/>
        <v>-7.0886960020288825E-3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1091366.1392000001</v>
      </c>
      <c r="F24" s="25">
        <f>VLOOKUP(C24,RA!B28:I63,8,0)</f>
        <v>65829.391699999993</v>
      </c>
      <c r="G24" s="16">
        <f t="shared" si="0"/>
        <v>1025536.7475000001</v>
      </c>
      <c r="H24" s="27">
        <f>RA!J28</f>
        <v>6.0318338031134697</v>
      </c>
      <c r="I24" s="20">
        <f>VLOOKUP(B24,RMS!B:D,3,FALSE)</f>
        <v>1091366.13787699</v>
      </c>
      <c r="J24" s="21">
        <f>VLOOKUP(B24,RMS!B:E,4,FALSE)</f>
        <v>1025536.75619292</v>
      </c>
      <c r="K24" s="22">
        <f t="shared" si="1"/>
        <v>1.3230100739747286E-3</v>
      </c>
      <c r="L24" s="22">
        <f t="shared" si="2"/>
        <v>-8.6929199751466513E-3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611586.77819999994</v>
      </c>
      <c r="F25" s="25">
        <f>VLOOKUP(C25,RA!B29:I64,8,0)</f>
        <v>76145.996700000003</v>
      </c>
      <c r="G25" s="16">
        <f t="shared" si="0"/>
        <v>535440.78149999992</v>
      </c>
      <c r="H25" s="27">
        <f>RA!J29</f>
        <v>12.4505629314143</v>
      </c>
      <c r="I25" s="20">
        <f>VLOOKUP(B25,RMS!B:D,3,FALSE)</f>
        <v>611586.77711769904</v>
      </c>
      <c r="J25" s="21">
        <f>VLOOKUP(B25,RMS!B:E,4,FALSE)</f>
        <v>535440.77467517601</v>
      </c>
      <c r="K25" s="22">
        <f t="shared" si="1"/>
        <v>1.0823009070008993E-3</v>
      </c>
      <c r="L25" s="22">
        <f t="shared" si="2"/>
        <v>6.8248239113017917E-3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650263.01899999997</v>
      </c>
      <c r="F26" s="25">
        <f>VLOOKUP(C26,RA!B30:I65,8,0)</f>
        <v>78083.7304</v>
      </c>
      <c r="G26" s="16">
        <f t="shared" si="0"/>
        <v>572179.28859999997</v>
      </c>
      <c r="H26" s="27">
        <f>RA!J30</f>
        <v>12.0080226183061</v>
      </c>
      <c r="I26" s="20">
        <f>VLOOKUP(B26,RMS!B:D,3,FALSE)</f>
        <v>650263.02017964597</v>
      </c>
      <c r="J26" s="21">
        <f>VLOOKUP(B26,RMS!B:E,4,FALSE)</f>
        <v>572179.26765374304</v>
      </c>
      <c r="K26" s="22">
        <f t="shared" si="1"/>
        <v>-1.1796460021287203E-3</v>
      </c>
      <c r="L26" s="22">
        <f t="shared" si="2"/>
        <v>2.0946256932802498E-2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629418.21459999995</v>
      </c>
      <c r="F27" s="25">
        <f>VLOOKUP(C27,RA!B31:I66,8,0)</f>
        <v>20427.642</v>
      </c>
      <c r="G27" s="16">
        <f t="shared" si="0"/>
        <v>608990.57259999996</v>
      </c>
      <c r="H27" s="27">
        <f>RA!J31</f>
        <v>3.2454799569125798</v>
      </c>
      <c r="I27" s="20">
        <f>VLOOKUP(B27,RMS!B:D,3,FALSE)</f>
        <v>629418.15489203495</v>
      </c>
      <c r="J27" s="21">
        <f>VLOOKUP(B27,RMS!B:E,4,FALSE)</f>
        <v>608990.54876460205</v>
      </c>
      <c r="K27" s="22">
        <f t="shared" si="1"/>
        <v>5.9707965003326535E-2</v>
      </c>
      <c r="L27" s="22">
        <f t="shared" si="2"/>
        <v>2.3835397907532752E-2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103197.07950000001</v>
      </c>
      <c r="F28" s="25">
        <f>VLOOKUP(C28,RA!B32:I67,8,0)</f>
        <v>28501.156200000001</v>
      </c>
      <c r="G28" s="16">
        <f t="shared" si="0"/>
        <v>74695.923300000009</v>
      </c>
      <c r="H28" s="27">
        <f>RA!J32</f>
        <v>27.6181809970698</v>
      </c>
      <c r="I28" s="20">
        <f>VLOOKUP(B28,RMS!B:D,3,FALSE)</f>
        <v>103197.02135295401</v>
      </c>
      <c r="J28" s="21">
        <f>VLOOKUP(B28,RMS!B:E,4,FALSE)</f>
        <v>74695.913718826196</v>
      </c>
      <c r="K28" s="22">
        <f t="shared" si="1"/>
        <v>5.8147046001977287E-2</v>
      </c>
      <c r="L28" s="22">
        <f t="shared" si="2"/>
        <v>9.5811738137854263E-3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199207.33040000001</v>
      </c>
      <c r="F31" s="25">
        <f>VLOOKUP(C31,RA!B35:I70,8,0)</f>
        <v>15415.211499999999</v>
      </c>
      <c r="G31" s="16">
        <f t="shared" si="0"/>
        <v>183792.1189</v>
      </c>
      <c r="H31" s="27">
        <f>RA!J35</f>
        <v>7.73827522764695</v>
      </c>
      <c r="I31" s="20">
        <f>VLOOKUP(B31,RMS!B:D,3,FALSE)</f>
        <v>199207.3302</v>
      </c>
      <c r="J31" s="21">
        <f>VLOOKUP(B31,RMS!B:E,4,FALSE)</f>
        <v>183792.11850000001</v>
      </c>
      <c r="K31" s="22">
        <f t="shared" si="1"/>
        <v>2.0000000949949026E-4</v>
      </c>
      <c r="L31" s="22">
        <f t="shared" si="2"/>
        <v>3.9999998989515007E-4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157869.2304</v>
      </c>
      <c r="F35" s="25">
        <f>VLOOKUP(C35,RA!B8:I74,8,0)</f>
        <v>8290.8407999999999</v>
      </c>
      <c r="G35" s="16">
        <f t="shared" si="0"/>
        <v>149578.38959999999</v>
      </c>
      <c r="H35" s="27">
        <f>RA!J39</f>
        <v>5.2517142061142303</v>
      </c>
      <c r="I35" s="20">
        <f>VLOOKUP(B35,RMS!B:D,3,FALSE)</f>
        <v>157869.23076923101</v>
      </c>
      <c r="J35" s="21">
        <f>VLOOKUP(B35,RMS!B:E,4,FALSE)</f>
        <v>149578.38888888899</v>
      </c>
      <c r="K35" s="22">
        <f t="shared" si="1"/>
        <v>-3.692310128826648E-4</v>
      </c>
      <c r="L35" s="22">
        <f t="shared" si="2"/>
        <v>7.1111100260168314E-4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405939.07429999998</v>
      </c>
      <c r="F36" s="25">
        <f>VLOOKUP(C36,RA!B8:I75,8,0)</f>
        <v>28870.370699999999</v>
      </c>
      <c r="G36" s="16">
        <f t="shared" si="0"/>
        <v>377068.70360000001</v>
      </c>
      <c r="H36" s="27">
        <f>RA!J40</f>
        <v>7.1119959934342303</v>
      </c>
      <c r="I36" s="20">
        <f>VLOOKUP(B36,RMS!B:D,3,FALSE)</f>
        <v>405939.06462905998</v>
      </c>
      <c r="J36" s="21">
        <f>VLOOKUP(B36,RMS!B:E,4,FALSE)</f>
        <v>377068.70563162398</v>
      </c>
      <c r="K36" s="22">
        <f t="shared" si="1"/>
        <v>9.6709399949759245E-3</v>
      </c>
      <c r="L36" s="22">
        <f t="shared" si="2"/>
        <v>-2.031623967923224E-3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11514.5376</v>
      </c>
      <c r="F40" s="25">
        <f>VLOOKUP(C40,RA!B8:I78,8,0)</f>
        <v>1232.9448</v>
      </c>
      <c r="G40" s="16">
        <f t="shared" si="0"/>
        <v>10281.5928</v>
      </c>
      <c r="H40" s="27">
        <f>RA!J43</f>
        <v>0</v>
      </c>
      <c r="I40" s="20">
        <f>VLOOKUP(B40,RMS!B:D,3,FALSE)</f>
        <v>11514.5374782543</v>
      </c>
      <c r="J40" s="21">
        <f>VLOOKUP(B40,RMS!B:E,4,FALSE)</f>
        <v>10281.5925270403</v>
      </c>
      <c r="K40" s="22">
        <f t="shared" si="1"/>
        <v>1.2174569928902201E-4</v>
      </c>
      <c r="L40" s="22">
        <f t="shared" si="2"/>
        <v>2.7295969994156621E-4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13110257.4343</v>
      </c>
      <c r="E7" s="66">
        <v>16566739</v>
      </c>
      <c r="F7" s="67">
        <v>79.136017259039306</v>
      </c>
      <c r="G7" s="66">
        <v>13910424.119899999</v>
      </c>
      <c r="H7" s="67">
        <v>-5.7522810138858302</v>
      </c>
      <c r="I7" s="66">
        <v>1609964.3415999999</v>
      </c>
      <c r="J7" s="67">
        <v>12.280188620765699</v>
      </c>
      <c r="K7" s="66">
        <v>1619617.0715999999</v>
      </c>
      <c r="L7" s="67">
        <v>11.6431897233313</v>
      </c>
      <c r="M7" s="67">
        <v>-5.9598840795519999E-3</v>
      </c>
      <c r="N7" s="66">
        <v>141829120.08239999</v>
      </c>
      <c r="O7" s="66">
        <v>6634709305.0304003</v>
      </c>
      <c r="P7" s="66">
        <v>769227</v>
      </c>
      <c r="Q7" s="66">
        <v>797044</v>
      </c>
      <c r="R7" s="67">
        <v>-3.4900206262138598</v>
      </c>
      <c r="S7" s="66">
        <v>17.043418177339099</v>
      </c>
      <c r="T7" s="66">
        <v>17.413554494732999</v>
      </c>
      <c r="U7" s="68">
        <v>-2.1717258447962302</v>
      </c>
      <c r="V7" s="56"/>
      <c r="W7" s="56"/>
    </row>
    <row r="8" spans="1:23" ht="14.25" thickBot="1" x14ac:dyDescent="0.2">
      <c r="A8" s="51">
        <v>41982</v>
      </c>
      <c r="B8" s="54" t="s">
        <v>6</v>
      </c>
      <c r="C8" s="55"/>
      <c r="D8" s="69">
        <v>558487.09719999996</v>
      </c>
      <c r="E8" s="69">
        <v>615300</v>
      </c>
      <c r="F8" s="70">
        <v>90.766633707134702</v>
      </c>
      <c r="G8" s="69">
        <v>573288.33550000004</v>
      </c>
      <c r="H8" s="70">
        <v>-2.5818139640135902</v>
      </c>
      <c r="I8" s="69">
        <v>121536.4001</v>
      </c>
      <c r="J8" s="70">
        <v>21.761720317144</v>
      </c>
      <c r="K8" s="69">
        <v>90116.710099999997</v>
      </c>
      <c r="L8" s="70">
        <v>15.7192645514763</v>
      </c>
      <c r="M8" s="70">
        <v>0.34865553752610901</v>
      </c>
      <c r="N8" s="69">
        <v>5587559.6257999996</v>
      </c>
      <c r="O8" s="69">
        <v>252339185.0372</v>
      </c>
      <c r="P8" s="69">
        <v>22670</v>
      </c>
      <c r="Q8" s="69">
        <v>24057</v>
      </c>
      <c r="R8" s="70">
        <v>-5.76547366670823</v>
      </c>
      <c r="S8" s="69">
        <v>24.635513771504201</v>
      </c>
      <c r="T8" s="69">
        <v>24.5288747890427</v>
      </c>
      <c r="U8" s="71">
        <v>0.43286689066272399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64066.126600000003</v>
      </c>
      <c r="E9" s="69">
        <v>74188</v>
      </c>
      <c r="F9" s="70">
        <v>86.356454682698001</v>
      </c>
      <c r="G9" s="69">
        <v>69414.219100000002</v>
      </c>
      <c r="H9" s="70">
        <v>-7.7046065911875798</v>
      </c>
      <c r="I9" s="69">
        <v>14755.026</v>
      </c>
      <c r="J9" s="70">
        <v>23.030931918396998</v>
      </c>
      <c r="K9" s="69">
        <v>16331.5362</v>
      </c>
      <c r="L9" s="70">
        <v>23.527652420136501</v>
      </c>
      <c r="M9" s="70">
        <v>-9.6531653893037001E-2</v>
      </c>
      <c r="N9" s="69">
        <v>834279.66689999995</v>
      </c>
      <c r="O9" s="69">
        <v>42873215.156599998</v>
      </c>
      <c r="P9" s="69">
        <v>3838</v>
      </c>
      <c r="Q9" s="69">
        <v>4131</v>
      </c>
      <c r="R9" s="70">
        <v>-7.0927136286613397</v>
      </c>
      <c r="S9" s="69">
        <v>16.692581188118801</v>
      </c>
      <c r="T9" s="69">
        <v>16.846727838295799</v>
      </c>
      <c r="U9" s="71">
        <v>-0.92344406440100002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81953.103700000007</v>
      </c>
      <c r="E10" s="69">
        <v>104528</v>
      </c>
      <c r="F10" s="70">
        <v>78.403015172967997</v>
      </c>
      <c r="G10" s="69">
        <v>89297.467300000004</v>
      </c>
      <c r="H10" s="70">
        <v>-8.2246045963724406</v>
      </c>
      <c r="I10" s="69">
        <v>19589.937699999999</v>
      </c>
      <c r="J10" s="70">
        <v>23.903838677924298</v>
      </c>
      <c r="K10" s="69">
        <v>23357.458500000001</v>
      </c>
      <c r="L10" s="70">
        <v>26.156910387535699</v>
      </c>
      <c r="M10" s="70">
        <v>-0.16129840496131001</v>
      </c>
      <c r="N10" s="69">
        <v>988452.95070000004</v>
      </c>
      <c r="O10" s="69">
        <v>59798891.334899999</v>
      </c>
      <c r="P10" s="69">
        <v>67661</v>
      </c>
      <c r="Q10" s="69">
        <v>72081</v>
      </c>
      <c r="R10" s="70">
        <v>-6.13199039968924</v>
      </c>
      <c r="S10" s="69">
        <v>1.2112310444717</v>
      </c>
      <c r="T10" s="69">
        <v>1.1746371914928999</v>
      </c>
      <c r="U10" s="71">
        <v>3.0212116132444198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75054.264999999999</v>
      </c>
      <c r="E11" s="69">
        <v>74370</v>
      </c>
      <c r="F11" s="70">
        <v>100.920082022321</v>
      </c>
      <c r="G11" s="69">
        <v>87933.269700000004</v>
      </c>
      <c r="H11" s="70">
        <v>-14.646338915792599</v>
      </c>
      <c r="I11" s="69">
        <v>16307.746300000001</v>
      </c>
      <c r="J11" s="70">
        <v>21.727940843868101</v>
      </c>
      <c r="K11" s="69">
        <v>8678.1196999999993</v>
      </c>
      <c r="L11" s="70">
        <v>9.86898329791096</v>
      </c>
      <c r="M11" s="70">
        <v>0.87917969142555097</v>
      </c>
      <c r="N11" s="69">
        <v>788244.88560000004</v>
      </c>
      <c r="O11" s="69">
        <v>25254091.330800001</v>
      </c>
      <c r="P11" s="69">
        <v>3150</v>
      </c>
      <c r="Q11" s="69">
        <v>3224</v>
      </c>
      <c r="R11" s="70">
        <v>-2.2952853598014902</v>
      </c>
      <c r="S11" s="69">
        <v>23.826750793650799</v>
      </c>
      <c r="T11" s="69">
        <v>22.910334057071999</v>
      </c>
      <c r="U11" s="71">
        <v>3.84616746326587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233763.2353</v>
      </c>
      <c r="E12" s="69">
        <v>261707</v>
      </c>
      <c r="F12" s="70">
        <v>89.322500085973999</v>
      </c>
      <c r="G12" s="69">
        <v>233706.9503</v>
      </c>
      <c r="H12" s="70">
        <v>2.4083579854083999E-2</v>
      </c>
      <c r="I12" s="69">
        <v>40625.6584</v>
      </c>
      <c r="J12" s="70">
        <v>17.378976787287801</v>
      </c>
      <c r="K12" s="69">
        <v>-14523.8282</v>
      </c>
      <c r="L12" s="70">
        <v>-6.2145469706212699</v>
      </c>
      <c r="M12" s="70">
        <v>-3.7971728831107998</v>
      </c>
      <c r="N12" s="69">
        <v>2493109.2837999999</v>
      </c>
      <c r="O12" s="69">
        <v>89270671.470899999</v>
      </c>
      <c r="P12" s="69">
        <v>2036</v>
      </c>
      <c r="Q12" s="69">
        <v>2158</v>
      </c>
      <c r="R12" s="70">
        <v>-5.6533827618165002</v>
      </c>
      <c r="S12" s="69">
        <v>114.81494857563899</v>
      </c>
      <c r="T12" s="69">
        <v>113.31953869323399</v>
      </c>
      <c r="U12" s="71">
        <v>1.3024522511708301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336704.0122</v>
      </c>
      <c r="E13" s="69">
        <v>402700</v>
      </c>
      <c r="F13" s="70">
        <v>83.611624584057594</v>
      </c>
      <c r="G13" s="69">
        <v>370668.95260000002</v>
      </c>
      <c r="H13" s="70">
        <v>-9.1631468354061294</v>
      </c>
      <c r="I13" s="69">
        <v>65488.221700000002</v>
      </c>
      <c r="J13" s="70">
        <v>19.449789526446299</v>
      </c>
      <c r="K13" s="69">
        <v>72863.184099999999</v>
      </c>
      <c r="L13" s="70">
        <v>19.657212612200901</v>
      </c>
      <c r="M13" s="70">
        <v>-0.101216581337954</v>
      </c>
      <c r="N13" s="69">
        <v>3738030.3350999998</v>
      </c>
      <c r="O13" s="69">
        <v>127457683.36830001</v>
      </c>
      <c r="P13" s="69">
        <v>9579</v>
      </c>
      <c r="Q13" s="69">
        <v>10175</v>
      </c>
      <c r="R13" s="70">
        <v>-5.8574938574938598</v>
      </c>
      <c r="S13" s="69">
        <v>35.150225722935602</v>
      </c>
      <c r="T13" s="69">
        <v>37.491304167076201</v>
      </c>
      <c r="U13" s="71">
        <v>-6.6602088492792202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217555.28080000001</v>
      </c>
      <c r="E14" s="69">
        <v>151579</v>
      </c>
      <c r="F14" s="70">
        <v>143.52600347013799</v>
      </c>
      <c r="G14" s="69">
        <v>191819.89780000001</v>
      </c>
      <c r="H14" s="70">
        <v>13.4164303574142</v>
      </c>
      <c r="I14" s="69">
        <v>40132.655700000003</v>
      </c>
      <c r="J14" s="70">
        <v>18.4471071225774</v>
      </c>
      <c r="K14" s="69">
        <v>33589.149299999997</v>
      </c>
      <c r="L14" s="70">
        <v>17.510774265463098</v>
      </c>
      <c r="M14" s="70">
        <v>0.194810125780709</v>
      </c>
      <c r="N14" s="69">
        <v>2054988.0778999999</v>
      </c>
      <c r="O14" s="69">
        <v>62289672.880999997</v>
      </c>
      <c r="P14" s="69">
        <v>2879</v>
      </c>
      <c r="Q14" s="69">
        <v>2540</v>
      </c>
      <c r="R14" s="70">
        <v>13.346456692913399</v>
      </c>
      <c r="S14" s="69">
        <v>75.566266342480006</v>
      </c>
      <c r="T14" s="69">
        <v>78.579106181102404</v>
      </c>
      <c r="U14" s="71">
        <v>-3.9870169381765899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104602.5102</v>
      </c>
      <c r="E15" s="69">
        <v>108478</v>
      </c>
      <c r="F15" s="70">
        <v>96.4273956009513</v>
      </c>
      <c r="G15" s="69">
        <v>115701.93060000001</v>
      </c>
      <c r="H15" s="70">
        <v>-9.5931159855685308</v>
      </c>
      <c r="I15" s="69">
        <v>10796.2729</v>
      </c>
      <c r="J15" s="70">
        <v>10.321236918079199</v>
      </c>
      <c r="K15" s="69">
        <v>18520.969400000002</v>
      </c>
      <c r="L15" s="70">
        <v>16.007485185385502</v>
      </c>
      <c r="M15" s="70">
        <v>-0.41707841167320298</v>
      </c>
      <c r="N15" s="69">
        <v>1231660.6961999999</v>
      </c>
      <c r="O15" s="69">
        <v>48241794.630800001</v>
      </c>
      <c r="P15" s="69">
        <v>3756</v>
      </c>
      <c r="Q15" s="69">
        <v>3824</v>
      </c>
      <c r="R15" s="70">
        <v>-1.7782426778242699</v>
      </c>
      <c r="S15" s="69">
        <v>27.849443610223599</v>
      </c>
      <c r="T15" s="69">
        <v>28.685298143305399</v>
      </c>
      <c r="U15" s="71">
        <v>-3.0013329701672999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435043.03730000003</v>
      </c>
      <c r="E16" s="69">
        <v>475300</v>
      </c>
      <c r="F16" s="70">
        <v>91.5301993057017</v>
      </c>
      <c r="G16" s="69">
        <v>495451.92060000001</v>
      </c>
      <c r="H16" s="70">
        <v>-12.1926832429762</v>
      </c>
      <c r="I16" s="69">
        <v>32494.114799999999</v>
      </c>
      <c r="J16" s="70">
        <v>7.4691724758239202</v>
      </c>
      <c r="K16" s="69">
        <v>43752.656000000003</v>
      </c>
      <c r="L16" s="70">
        <v>8.8308580875042004</v>
      </c>
      <c r="M16" s="70">
        <v>-0.25732246289230998</v>
      </c>
      <c r="N16" s="69">
        <v>5719578.8762999997</v>
      </c>
      <c r="O16" s="69">
        <v>341521354.29439998</v>
      </c>
      <c r="P16" s="69">
        <v>23924</v>
      </c>
      <c r="Q16" s="69">
        <v>26959</v>
      </c>
      <c r="R16" s="70">
        <v>-11.257835973144401</v>
      </c>
      <c r="S16" s="69">
        <v>18.184377081591698</v>
      </c>
      <c r="T16" s="69">
        <v>19.407404506843701</v>
      </c>
      <c r="U16" s="71">
        <v>-6.7257042667142599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420938.9</v>
      </c>
      <c r="E17" s="69">
        <v>569100</v>
      </c>
      <c r="F17" s="70">
        <v>73.965717800035094</v>
      </c>
      <c r="G17" s="69">
        <v>430805.62560000003</v>
      </c>
      <c r="H17" s="70">
        <v>-2.2902963688689599</v>
      </c>
      <c r="I17" s="69">
        <v>58675.455999999998</v>
      </c>
      <c r="J17" s="70">
        <v>13.9391859483645</v>
      </c>
      <c r="K17" s="69">
        <v>63923.522299999997</v>
      </c>
      <c r="L17" s="70">
        <v>14.838135460968299</v>
      </c>
      <c r="M17" s="70">
        <v>-8.2099141461107999E-2</v>
      </c>
      <c r="N17" s="69">
        <v>3966358.1334000002</v>
      </c>
      <c r="O17" s="69">
        <v>320034019.11449999</v>
      </c>
      <c r="P17" s="69">
        <v>9010</v>
      </c>
      <c r="Q17" s="69">
        <v>9453</v>
      </c>
      <c r="R17" s="70">
        <v>-4.6863429599069102</v>
      </c>
      <c r="S17" s="69">
        <v>46.719078801331896</v>
      </c>
      <c r="T17" s="69">
        <v>41.024288120173502</v>
      </c>
      <c r="U17" s="71">
        <v>12.1894327269912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1196353.4554000001</v>
      </c>
      <c r="E18" s="69">
        <v>1326200</v>
      </c>
      <c r="F18" s="70">
        <v>90.209127989745099</v>
      </c>
      <c r="G18" s="69">
        <v>1241918.3748999999</v>
      </c>
      <c r="H18" s="70">
        <v>-3.6689141912139802</v>
      </c>
      <c r="I18" s="69">
        <v>159782.02979999999</v>
      </c>
      <c r="J18" s="70">
        <v>13.3557544452093</v>
      </c>
      <c r="K18" s="69">
        <v>193708.481</v>
      </c>
      <c r="L18" s="70">
        <v>15.597521134639599</v>
      </c>
      <c r="M18" s="70">
        <v>-0.17514179567594701</v>
      </c>
      <c r="N18" s="69">
        <v>13899063.7042</v>
      </c>
      <c r="O18" s="69">
        <v>755059086.58519995</v>
      </c>
      <c r="P18" s="69">
        <v>60828</v>
      </c>
      <c r="Q18" s="69">
        <v>63775</v>
      </c>
      <c r="R18" s="70">
        <v>-4.62093296746374</v>
      </c>
      <c r="S18" s="69">
        <v>19.667808499375301</v>
      </c>
      <c r="T18" s="69">
        <v>19.4944344602117</v>
      </c>
      <c r="U18" s="71">
        <v>0.88151173105592895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459886.98450000002</v>
      </c>
      <c r="E19" s="69">
        <v>685500</v>
      </c>
      <c r="F19" s="70">
        <v>67.087816849015297</v>
      </c>
      <c r="G19" s="69">
        <v>536659.14099999995</v>
      </c>
      <c r="H19" s="70">
        <v>-14.305571383158499</v>
      </c>
      <c r="I19" s="69">
        <v>54222.170400000003</v>
      </c>
      <c r="J19" s="70">
        <v>11.790325064091901</v>
      </c>
      <c r="K19" s="69">
        <v>58390.4352</v>
      </c>
      <c r="L19" s="70">
        <v>10.880357891826201</v>
      </c>
      <c r="M19" s="70">
        <v>-7.1386088932593003E-2</v>
      </c>
      <c r="N19" s="69">
        <v>6094042.2674000002</v>
      </c>
      <c r="O19" s="69">
        <v>253569507.84009999</v>
      </c>
      <c r="P19" s="69">
        <v>11678</v>
      </c>
      <c r="Q19" s="69">
        <v>12282</v>
      </c>
      <c r="R19" s="70">
        <v>-4.9177658361830296</v>
      </c>
      <c r="S19" s="69">
        <v>39.3806289176229</v>
      </c>
      <c r="T19" s="69">
        <v>41.589426998860098</v>
      </c>
      <c r="U19" s="71">
        <v>-5.6088440991067898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796555.7561</v>
      </c>
      <c r="E20" s="69">
        <v>913200</v>
      </c>
      <c r="F20" s="70">
        <v>87.2268677288655</v>
      </c>
      <c r="G20" s="69">
        <v>966890.33470000001</v>
      </c>
      <c r="H20" s="70">
        <v>-17.616742301271501</v>
      </c>
      <c r="I20" s="69">
        <v>64170.629500000003</v>
      </c>
      <c r="J20" s="70">
        <v>8.0560122764267597</v>
      </c>
      <c r="K20" s="69">
        <v>62804.109799999998</v>
      </c>
      <c r="L20" s="70">
        <v>6.4954739483962696</v>
      </c>
      <c r="M20" s="70">
        <v>2.1758443903619001E-2</v>
      </c>
      <c r="N20" s="69">
        <v>8409585.4520999994</v>
      </c>
      <c r="O20" s="69">
        <v>392822493.42189997</v>
      </c>
      <c r="P20" s="69">
        <v>35162</v>
      </c>
      <c r="Q20" s="69">
        <v>36737</v>
      </c>
      <c r="R20" s="70">
        <v>-4.2872308571739604</v>
      </c>
      <c r="S20" s="69">
        <v>22.653880783231902</v>
      </c>
      <c r="T20" s="69">
        <v>23.787104093965201</v>
      </c>
      <c r="U20" s="71">
        <v>-5.0023363395295801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323325.30170000001</v>
      </c>
      <c r="E21" s="69">
        <v>317000</v>
      </c>
      <c r="F21" s="70">
        <v>101.995363312303</v>
      </c>
      <c r="G21" s="69">
        <v>324916.31540000002</v>
      </c>
      <c r="H21" s="70">
        <v>-0.48966876226000899</v>
      </c>
      <c r="I21" s="69">
        <v>26841.488300000001</v>
      </c>
      <c r="J21" s="70">
        <v>8.3016974418244196</v>
      </c>
      <c r="K21" s="69">
        <v>40958.603600000002</v>
      </c>
      <c r="L21" s="70">
        <v>12.605893166545499</v>
      </c>
      <c r="M21" s="70">
        <v>-0.34466788560145201</v>
      </c>
      <c r="N21" s="69">
        <v>3241414.9208999998</v>
      </c>
      <c r="O21" s="69">
        <v>148342014.87490001</v>
      </c>
      <c r="P21" s="69">
        <v>30097</v>
      </c>
      <c r="Q21" s="69">
        <v>30720</v>
      </c>
      <c r="R21" s="70">
        <v>-2.0279947916666701</v>
      </c>
      <c r="S21" s="69">
        <v>10.742775083895401</v>
      </c>
      <c r="T21" s="69">
        <v>11.195200292968799</v>
      </c>
      <c r="U21" s="71">
        <v>-4.2114370406170201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766615.39469999995</v>
      </c>
      <c r="E22" s="69">
        <v>898400</v>
      </c>
      <c r="F22" s="70">
        <v>85.331188190115796</v>
      </c>
      <c r="G22" s="69">
        <v>822534.01670000004</v>
      </c>
      <c r="H22" s="70">
        <v>-6.7983354930833304</v>
      </c>
      <c r="I22" s="69">
        <v>50170.0406</v>
      </c>
      <c r="J22" s="70">
        <v>6.5443560026123802</v>
      </c>
      <c r="K22" s="69">
        <v>118809.2074</v>
      </c>
      <c r="L22" s="70">
        <v>14.4442910551787</v>
      </c>
      <c r="M22" s="70">
        <v>-0.577725988600442</v>
      </c>
      <c r="N22" s="69">
        <v>8392559.5930000003</v>
      </c>
      <c r="O22" s="69">
        <v>450562295.29970002</v>
      </c>
      <c r="P22" s="69">
        <v>46732</v>
      </c>
      <c r="Q22" s="69">
        <v>49338</v>
      </c>
      <c r="R22" s="70">
        <v>-5.2819327901414797</v>
      </c>
      <c r="S22" s="69">
        <v>16.404506434563</v>
      </c>
      <c r="T22" s="69">
        <v>16.761933683975801</v>
      </c>
      <c r="U22" s="71">
        <v>-2.1788357414992299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1965964.6044000001</v>
      </c>
      <c r="E23" s="69">
        <v>2430200</v>
      </c>
      <c r="F23" s="70">
        <v>80.897234976545107</v>
      </c>
      <c r="G23" s="69">
        <v>2085412.0481</v>
      </c>
      <c r="H23" s="70">
        <v>-5.7277622333115099</v>
      </c>
      <c r="I23" s="69">
        <v>239919.26089999999</v>
      </c>
      <c r="J23" s="70">
        <v>12.2036409182057</v>
      </c>
      <c r="K23" s="69">
        <v>195193.53880000001</v>
      </c>
      <c r="L23" s="70">
        <v>9.3599506619250192</v>
      </c>
      <c r="M23" s="70">
        <v>0.229135259163609</v>
      </c>
      <c r="N23" s="69">
        <v>21996255.271600001</v>
      </c>
      <c r="O23" s="69">
        <v>991492134.5431</v>
      </c>
      <c r="P23" s="69">
        <v>67287</v>
      </c>
      <c r="Q23" s="69">
        <v>73132</v>
      </c>
      <c r="R23" s="70">
        <v>-7.9923973089755496</v>
      </c>
      <c r="S23" s="69">
        <v>29.2175993044719</v>
      </c>
      <c r="T23" s="69">
        <v>31.330358602253501</v>
      </c>
      <c r="U23" s="71">
        <v>-7.2311187369121201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209904.71840000001</v>
      </c>
      <c r="E24" s="69">
        <v>271083</v>
      </c>
      <c r="F24" s="70">
        <v>77.431900340486095</v>
      </c>
      <c r="G24" s="69">
        <v>247119.51809999999</v>
      </c>
      <c r="H24" s="70">
        <v>-15.0594335834455</v>
      </c>
      <c r="I24" s="69">
        <v>81221.718999999997</v>
      </c>
      <c r="J24" s="70">
        <v>38.694565619635902</v>
      </c>
      <c r="K24" s="69">
        <v>38591.705499999996</v>
      </c>
      <c r="L24" s="70">
        <v>15.6166157156325</v>
      </c>
      <c r="M24" s="70">
        <v>1.10464186403993</v>
      </c>
      <c r="N24" s="69">
        <v>2283473.1869000001</v>
      </c>
      <c r="O24" s="69">
        <v>104073399.472</v>
      </c>
      <c r="P24" s="69">
        <v>23361</v>
      </c>
      <c r="Q24" s="69">
        <v>23203</v>
      </c>
      <c r="R24" s="70">
        <v>0.68094642934102301</v>
      </c>
      <c r="S24" s="69">
        <v>8.9852625486922708</v>
      </c>
      <c r="T24" s="69">
        <v>9.1159141102443701</v>
      </c>
      <c r="U24" s="71">
        <v>-1.4540650408831399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283924.49119999999</v>
      </c>
      <c r="E25" s="69">
        <v>408906</v>
      </c>
      <c r="F25" s="70">
        <v>69.435149202995305</v>
      </c>
      <c r="G25" s="69">
        <v>307748.09590000001</v>
      </c>
      <c r="H25" s="70">
        <v>-7.7412679452422397</v>
      </c>
      <c r="I25" s="69">
        <v>18847.2935</v>
      </c>
      <c r="J25" s="70">
        <v>6.6381358720913299</v>
      </c>
      <c r="K25" s="69">
        <v>26989.9228</v>
      </c>
      <c r="L25" s="70">
        <v>8.7701347821726703</v>
      </c>
      <c r="M25" s="70">
        <v>-0.30169146315601902</v>
      </c>
      <c r="N25" s="69">
        <v>3208092.5018000002</v>
      </c>
      <c r="O25" s="69">
        <v>105988033.2341</v>
      </c>
      <c r="P25" s="69">
        <v>17563</v>
      </c>
      <c r="Q25" s="69">
        <v>17160</v>
      </c>
      <c r="R25" s="70">
        <v>2.3484848484848402</v>
      </c>
      <c r="S25" s="69">
        <v>16.1660588282184</v>
      </c>
      <c r="T25" s="69">
        <v>15.335132692307701</v>
      </c>
      <c r="U25" s="71">
        <v>5.1399425471612901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505955.52860000002</v>
      </c>
      <c r="E26" s="69">
        <v>510000</v>
      </c>
      <c r="F26" s="70">
        <v>99.2069663921569</v>
      </c>
      <c r="G26" s="69">
        <v>457640.59299999999</v>
      </c>
      <c r="H26" s="70">
        <v>10.5573972980146</v>
      </c>
      <c r="I26" s="69">
        <v>112792.0407</v>
      </c>
      <c r="J26" s="70">
        <v>22.2928764138817</v>
      </c>
      <c r="K26" s="69">
        <v>103563.96520000001</v>
      </c>
      <c r="L26" s="70">
        <v>22.6299779311754</v>
      </c>
      <c r="M26" s="70">
        <v>8.9105080924422E-2</v>
      </c>
      <c r="N26" s="69">
        <v>5112916.6897999998</v>
      </c>
      <c r="O26" s="69">
        <v>213674380.74489999</v>
      </c>
      <c r="P26" s="69">
        <v>42845</v>
      </c>
      <c r="Q26" s="69">
        <v>43731</v>
      </c>
      <c r="R26" s="70">
        <v>-2.0260227298712601</v>
      </c>
      <c r="S26" s="69">
        <v>11.8089748768818</v>
      </c>
      <c r="T26" s="69">
        <v>11.774514442843801</v>
      </c>
      <c r="U26" s="71">
        <v>0.29181562665101302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213242.22779999999</v>
      </c>
      <c r="E27" s="69">
        <v>271289</v>
      </c>
      <c r="F27" s="70">
        <v>78.603344698826703</v>
      </c>
      <c r="G27" s="69">
        <v>234293.228</v>
      </c>
      <c r="H27" s="70">
        <v>-8.9848948600426599</v>
      </c>
      <c r="I27" s="69">
        <v>58798.894500000002</v>
      </c>
      <c r="J27" s="70">
        <v>27.5737573681455</v>
      </c>
      <c r="K27" s="69">
        <v>68526.442899999995</v>
      </c>
      <c r="L27" s="70">
        <v>29.248153472024399</v>
      </c>
      <c r="M27" s="70">
        <v>-0.14195320796375399</v>
      </c>
      <c r="N27" s="69">
        <v>2280455.6965999999</v>
      </c>
      <c r="O27" s="69">
        <v>96054417.9252</v>
      </c>
      <c r="P27" s="69">
        <v>29846</v>
      </c>
      <c r="Q27" s="69">
        <v>30210</v>
      </c>
      <c r="R27" s="70">
        <v>-1.20489904005296</v>
      </c>
      <c r="S27" s="69">
        <v>7.1447506466528203</v>
      </c>
      <c r="T27" s="69">
        <v>7.28311496855346</v>
      </c>
      <c r="U27" s="71">
        <v>-1.93658713569609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1091366.1392000001</v>
      </c>
      <c r="E28" s="69">
        <v>1499400</v>
      </c>
      <c r="F28" s="70">
        <v>72.786857356275902</v>
      </c>
      <c r="G28" s="69">
        <v>1063145.6498</v>
      </c>
      <c r="H28" s="70">
        <v>2.6544330407888101</v>
      </c>
      <c r="I28" s="69">
        <v>65829.391699999993</v>
      </c>
      <c r="J28" s="70">
        <v>6.0318338031134697</v>
      </c>
      <c r="K28" s="69">
        <v>28426.1571</v>
      </c>
      <c r="L28" s="70">
        <v>2.67377824528065</v>
      </c>
      <c r="M28" s="70">
        <v>1.31580341543951</v>
      </c>
      <c r="N28" s="69">
        <v>10137826.5746</v>
      </c>
      <c r="O28" s="69">
        <v>343629070.69929999</v>
      </c>
      <c r="P28" s="69">
        <v>46138</v>
      </c>
      <c r="Q28" s="69">
        <v>44936</v>
      </c>
      <c r="R28" s="70">
        <v>2.6749154352857301</v>
      </c>
      <c r="S28" s="69">
        <v>23.654387689106599</v>
      </c>
      <c r="T28" s="69">
        <v>23.6477508834787</v>
      </c>
      <c r="U28" s="71">
        <v>2.8057397701837E-2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611586.77819999994</v>
      </c>
      <c r="E29" s="69">
        <v>615200</v>
      </c>
      <c r="F29" s="70">
        <v>99.412675260078004</v>
      </c>
      <c r="G29" s="69">
        <v>512648.90720000002</v>
      </c>
      <c r="H29" s="70">
        <v>19.299343002676402</v>
      </c>
      <c r="I29" s="69">
        <v>76145.996700000003</v>
      </c>
      <c r="J29" s="70">
        <v>12.4505629314143</v>
      </c>
      <c r="K29" s="69">
        <v>76958.368300000002</v>
      </c>
      <c r="L29" s="70">
        <v>15.0119052667708</v>
      </c>
      <c r="M29" s="70">
        <v>-1.0555987840505999E-2</v>
      </c>
      <c r="N29" s="69">
        <v>6026727.5804000003</v>
      </c>
      <c r="O29" s="69">
        <v>232821573.68450001</v>
      </c>
      <c r="P29" s="69">
        <v>98745</v>
      </c>
      <c r="Q29" s="69">
        <v>98292</v>
      </c>
      <c r="R29" s="70">
        <v>0.46087168843853599</v>
      </c>
      <c r="S29" s="69">
        <v>6.1935974297432796</v>
      </c>
      <c r="T29" s="69">
        <v>6.24719319781875</v>
      </c>
      <c r="U29" s="71">
        <v>-0.865341486646935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650263.01899999997</v>
      </c>
      <c r="E30" s="69">
        <v>852400</v>
      </c>
      <c r="F30" s="70">
        <v>76.286135499765393</v>
      </c>
      <c r="G30" s="69">
        <v>699501.40879999998</v>
      </c>
      <c r="H30" s="70">
        <v>-7.0390694258169999</v>
      </c>
      <c r="I30" s="69">
        <v>78083.7304</v>
      </c>
      <c r="J30" s="70">
        <v>12.0080226183061</v>
      </c>
      <c r="K30" s="69">
        <v>111951.20140000001</v>
      </c>
      <c r="L30" s="70">
        <v>16.0044282958705</v>
      </c>
      <c r="M30" s="70">
        <v>-0.30251994240769298</v>
      </c>
      <c r="N30" s="69">
        <v>7289632.8848999999</v>
      </c>
      <c r="O30" s="69">
        <v>406814538.31510001</v>
      </c>
      <c r="P30" s="69">
        <v>48265</v>
      </c>
      <c r="Q30" s="69">
        <v>51506</v>
      </c>
      <c r="R30" s="70">
        <v>-6.2924707801032902</v>
      </c>
      <c r="S30" s="69">
        <v>13.472765337200901</v>
      </c>
      <c r="T30" s="69">
        <v>13.726267990137099</v>
      </c>
      <c r="U30" s="71">
        <v>-1.88159332246537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629418.21459999995</v>
      </c>
      <c r="E31" s="69">
        <v>829400</v>
      </c>
      <c r="F31" s="70">
        <v>75.888378900410004</v>
      </c>
      <c r="G31" s="69">
        <v>729861.41650000005</v>
      </c>
      <c r="H31" s="70">
        <v>-13.7619553012774</v>
      </c>
      <c r="I31" s="69">
        <v>20427.642</v>
      </c>
      <c r="J31" s="70">
        <v>3.2454799569125798</v>
      </c>
      <c r="K31" s="69">
        <v>39602.347000000002</v>
      </c>
      <c r="L31" s="70">
        <v>5.4260091168965099</v>
      </c>
      <c r="M31" s="70">
        <v>-0.48418102593767998</v>
      </c>
      <c r="N31" s="69">
        <v>6245313.9426999995</v>
      </c>
      <c r="O31" s="69">
        <v>367268852.4928</v>
      </c>
      <c r="P31" s="69">
        <v>24512</v>
      </c>
      <c r="Q31" s="69">
        <v>25395</v>
      </c>
      <c r="R31" s="70">
        <v>-3.4770624138609998</v>
      </c>
      <c r="S31" s="69">
        <v>25.677962410248</v>
      </c>
      <c r="T31" s="69">
        <v>26.005831754282301</v>
      </c>
      <c r="U31" s="71">
        <v>-1.2768510943198399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103197.07950000001</v>
      </c>
      <c r="E32" s="69">
        <v>129540</v>
      </c>
      <c r="F32" s="70">
        <v>79.664257758221396</v>
      </c>
      <c r="G32" s="69">
        <v>121864.85679999999</v>
      </c>
      <c r="H32" s="70">
        <v>-15.3184255003367</v>
      </c>
      <c r="I32" s="69">
        <v>28501.156200000001</v>
      </c>
      <c r="J32" s="70">
        <v>27.6181809970698</v>
      </c>
      <c r="K32" s="69">
        <v>32322.5893</v>
      </c>
      <c r="L32" s="70">
        <v>26.523306348315501</v>
      </c>
      <c r="M32" s="70">
        <v>-0.118227938502439</v>
      </c>
      <c r="N32" s="69">
        <v>1083805.5600999999</v>
      </c>
      <c r="O32" s="69">
        <v>50151476.519299999</v>
      </c>
      <c r="P32" s="69">
        <v>22918</v>
      </c>
      <c r="Q32" s="69">
        <v>23195</v>
      </c>
      <c r="R32" s="70">
        <v>-1.19422289286484</v>
      </c>
      <c r="S32" s="69">
        <v>4.5028833013352001</v>
      </c>
      <c r="T32" s="69">
        <v>4.5142120715671501</v>
      </c>
      <c r="U32" s="71">
        <v>-0.25158924790687698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72"/>
      <c r="E33" s="72"/>
      <c r="F33" s="72"/>
      <c r="G33" s="69">
        <v>3.8462000000000001</v>
      </c>
      <c r="H33" s="72"/>
      <c r="I33" s="72"/>
      <c r="J33" s="72"/>
      <c r="K33" s="69">
        <v>0.74890000000000001</v>
      </c>
      <c r="L33" s="70">
        <v>19.471166346003798</v>
      </c>
      <c r="M33" s="72"/>
      <c r="N33" s="69">
        <v>13.6753</v>
      </c>
      <c r="O33" s="69">
        <v>5022.1523999999999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199207.33040000001</v>
      </c>
      <c r="E35" s="69">
        <v>135796</v>
      </c>
      <c r="F35" s="70">
        <v>146.69602226869699</v>
      </c>
      <c r="G35" s="69">
        <v>215532.64240000001</v>
      </c>
      <c r="H35" s="70">
        <v>-7.5744034955514499</v>
      </c>
      <c r="I35" s="69">
        <v>15415.211499999999</v>
      </c>
      <c r="J35" s="70">
        <v>7.73827522764695</v>
      </c>
      <c r="K35" s="69">
        <v>21948.725299999998</v>
      </c>
      <c r="L35" s="70">
        <v>10.183480820165601</v>
      </c>
      <c r="M35" s="70">
        <v>-0.29767167389898502</v>
      </c>
      <c r="N35" s="69">
        <v>2163493.0446000001</v>
      </c>
      <c r="O35" s="69">
        <v>62554849.771700002</v>
      </c>
      <c r="P35" s="69">
        <v>12195</v>
      </c>
      <c r="Q35" s="69">
        <v>12297</v>
      </c>
      <c r="R35" s="70">
        <v>-0.82947060258599103</v>
      </c>
      <c r="S35" s="69">
        <v>16.335164444444398</v>
      </c>
      <c r="T35" s="69">
        <v>16.0403970805888</v>
      </c>
      <c r="U35" s="71">
        <v>1.8044958461127101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398300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175348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149200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157869.2304</v>
      </c>
      <c r="E39" s="69">
        <v>312306</v>
      </c>
      <c r="F39" s="70">
        <v>50.549534879253002</v>
      </c>
      <c r="G39" s="69">
        <v>204608.54670000001</v>
      </c>
      <c r="H39" s="70">
        <v>-22.843286389463401</v>
      </c>
      <c r="I39" s="69">
        <v>8290.8407999999999</v>
      </c>
      <c r="J39" s="70">
        <v>5.2517142061142303</v>
      </c>
      <c r="K39" s="69">
        <v>11209.2973</v>
      </c>
      <c r="L39" s="70">
        <v>5.4784110834017303</v>
      </c>
      <c r="M39" s="70">
        <v>-0.26036034390844498</v>
      </c>
      <c r="N39" s="69">
        <v>1836810.6831</v>
      </c>
      <c r="O39" s="69">
        <v>96210523.444000006</v>
      </c>
      <c r="P39" s="69">
        <v>282</v>
      </c>
      <c r="Q39" s="69">
        <v>267</v>
      </c>
      <c r="R39" s="70">
        <v>5.61797752808988</v>
      </c>
      <c r="S39" s="69">
        <v>559.81996595744704</v>
      </c>
      <c r="T39" s="69">
        <v>544.41883632958798</v>
      </c>
      <c r="U39" s="71">
        <v>2.7510861641954198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405939.07429999998</v>
      </c>
      <c r="E40" s="69">
        <v>388656</v>
      </c>
      <c r="F40" s="70">
        <v>104.446882152855</v>
      </c>
      <c r="G40" s="69">
        <v>462475.81679999997</v>
      </c>
      <c r="H40" s="70">
        <v>-12.2247997508699</v>
      </c>
      <c r="I40" s="69">
        <v>28870.370699999999</v>
      </c>
      <c r="J40" s="70">
        <v>7.1119959934342303</v>
      </c>
      <c r="K40" s="69">
        <v>32696.618699999999</v>
      </c>
      <c r="L40" s="70">
        <v>7.0699088497723199</v>
      </c>
      <c r="M40" s="70">
        <v>-0.11702274278288</v>
      </c>
      <c r="N40" s="69">
        <v>4578615.3256999999</v>
      </c>
      <c r="O40" s="69">
        <v>183449189.34999999</v>
      </c>
      <c r="P40" s="69">
        <v>2240</v>
      </c>
      <c r="Q40" s="69">
        <v>2237</v>
      </c>
      <c r="R40" s="70">
        <v>0.13410818059902399</v>
      </c>
      <c r="S40" s="69">
        <v>181.22280102678599</v>
      </c>
      <c r="T40" s="69">
        <v>180.53281041573501</v>
      </c>
      <c r="U40" s="71">
        <v>0.38074161040495302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159900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52265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11514.5376</v>
      </c>
      <c r="E44" s="75"/>
      <c r="F44" s="75"/>
      <c r="G44" s="74">
        <v>17560.793799999999</v>
      </c>
      <c r="H44" s="76">
        <v>-34.430426487896</v>
      </c>
      <c r="I44" s="74">
        <v>1232.9448</v>
      </c>
      <c r="J44" s="76">
        <v>10.7077230786931</v>
      </c>
      <c r="K44" s="74">
        <v>355.12869999999998</v>
      </c>
      <c r="L44" s="76">
        <v>2.0222815895714201</v>
      </c>
      <c r="M44" s="76">
        <v>2.47182528474888</v>
      </c>
      <c r="N44" s="74">
        <v>146758.995</v>
      </c>
      <c r="O44" s="74">
        <v>11078932.9638</v>
      </c>
      <c r="P44" s="74">
        <v>30</v>
      </c>
      <c r="Q44" s="74">
        <v>29</v>
      </c>
      <c r="R44" s="76">
        <v>3.4482758620689702</v>
      </c>
      <c r="S44" s="74">
        <v>383.81792000000002</v>
      </c>
      <c r="T44" s="74">
        <v>685.96457931034502</v>
      </c>
      <c r="U44" s="77">
        <v>-78.721352903570704</v>
      </c>
      <c r="V44" s="38"/>
      <c r="W44" s="38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61598</v>
      </c>
      <c r="D2" s="32">
        <v>558487.81353247899</v>
      </c>
      <c r="E2" s="32">
        <v>436950.70295811997</v>
      </c>
      <c r="F2" s="32">
        <v>121537.110574359</v>
      </c>
      <c r="G2" s="32">
        <v>436950.70295811997</v>
      </c>
      <c r="H2" s="32">
        <v>0.217618196188789</v>
      </c>
    </row>
    <row r="3" spans="1:8" ht="14.25" x14ac:dyDescent="0.2">
      <c r="A3" s="32">
        <v>2</v>
      </c>
      <c r="B3" s="33">
        <v>13</v>
      </c>
      <c r="C3" s="32">
        <v>12003.494000000001</v>
      </c>
      <c r="D3" s="32">
        <v>64066.156094599501</v>
      </c>
      <c r="E3" s="32">
        <v>49311.100596210599</v>
      </c>
      <c r="F3" s="32">
        <v>14755.0554983889</v>
      </c>
      <c r="G3" s="32">
        <v>49311.100596210599</v>
      </c>
      <c r="H3" s="32">
        <v>0.23030967359118201</v>
      </c>
    </row>
    <row r="4" spans="1:8" ht="14.25" x14ac:dyDescent="0.2">
      <c r="A4" s="32">
        <v>3</v>
      </c>
      <c r="B4" s="33">
        <v>14</v>
      </c>
      <c r="C4" s="32">
        <v>82435</v>
      </c>
      <c r="D4" s="32">
        <v>81954.829973504297</v>
      </c>
      <c r="E4" s="32">
        <v>62363.166184615402</v>
      </c>
      <c r="F4" s="32">
        <v>19591.663788888902</v>
      </c>
      <c r="G4" s="32">
        <v>62363.166184615402</v>
      </c>
      <c r="H4" s="32">
        <v>0.239054413208139</v>
      </c>
    </row>
    <row r="5" spans="1:8" ht="14.25" x14ac:dyDescent="0.2">
      <c r="A5" s="32">
        <v>4</v>
      </c>
      <c r="B5" s="33">
        <v>15</v>
      </c>
      <c r="C5" s="32">
        <v>4020</v>
      </c>
      <c r="D5" s="32">
        <v>75054.291200000007</v>
      </c>
      <c r="E5" s="32">
        <v>58746.519129059801</v>
      </c>
      <c r="F5" s="32">
        <v>16307.7720709402</v>
      </c>
      <c r="G5" s="32">
        <v>58746.519129059801</v>
      </c>
      <c r="H5" s="32">
        <v>0.21727967595462599</v>
      </c>
    </row>
    <row r="6" spans="1:8" ht="14.25" x14ac:dyDescent="0.2">
      <c r="A6" s="32">
        <v>5</v>
      </c>
      <c r="B6" s="33">
        <v>16</v>
      </c>
      <c r="C6" s="32">
        <v>3041</v>
      </c>
      <c r="D6" s="32">
        <v>233763.25139401699</v>
      </c>
      <c r="E6" s="32">
        <v>193137.579173504</v>
      </c>
      <c r="F6" s="32">
        <v>40625.672220512803</v>
      </c>
      <c r="G6" s="32">
        <v>193137.579173504</v>
      </c>
      <c r="H6" s="32">
        <v>0.17378981502972299</v>
      </c>
    </row>
    <row r="7" spans="1:8" ht="14.25" x14ac:dyDescent="0.2">
      <c r="A7" s="32">
        <v>6</v>
      </c>
      <c r="B7" s="33">
        <v>17</v>
      </c>
      <c r="C7" s="32">
        <v>17402</v>
      </c>
      <c r="D7" s="32">
        <v>336704.20867692301</v>
      </c>
      <c r="E7" s="32">
        <v>271215.79127863201</v>
      </c>
      <c r="F7" s="32">
        <v>65488.4173982906</v>
      </c>
      <c r="G7" s="32">
        <v>271215.79127863201</v>
      </c>
      <c r="H7" s="32">
        <v>0.194498362986394</v>
      </c>
    </row>
    <row r="8" spans="1:8" ht="14.25" x14ac:dyDescent="0.2">
      <c r="A8" s="32">
        <v>7</v>
      </c>
      <c r="B8" s="33">
        <v>18</v>
      </c>
      <c r="C8" s="32">
        <v>126459</v>
      </c>
      <c r="D8" s="32">
        <v>217555.28302906</v>
      </c>
      <c r="E8" s="32">
        <v>177422.63277093999</v>
      </c>
      <c r="F8" s="32">
        <v>40132.650258119698</v>
      </c>
      <c r="G8" s="32">
        <v>177422.63277093999</v>
      </c>
      <c r="H8" s="32">
        <v>0.184471044321911</v>
      </c>
    </row>
    <row r="9" spans="1:8" ht="14.25" x14ac:dyDescent="0.2">
      <c r="A9" s="32">
        <v>8</v>
      </c>
      <c r="B9" s="33">
        <v>19</v>
      </c>
      <c r="C9" s="32">
        <v>10609</v>
      </c>
      <c r="D9" s="32">
        <v>104602.64177264999</v>
      </c>
      <c r="E9" s="32">
        <v>93806.238478632498</v>
      </c>
      <c r="F9" s="32">
        <v>10796.4032940171</v>
      </c>
      <c r="G9" s="32">
        <v>93806.238478632498</v>
      </c>
      <c r="H9" s="32">
        <v>0.10321348592211201</v>
      </c>
    </row>
    <row r="10" spans="1:8" ht="14.25" x14ac:dyDescent="0.2">
      <c r="A10" s="32">
        <v>9</v>
      </c>
      <c r="B10" s="33">
        <v>21</v>
      </c>
      <c r="C10" s="32">
        <v>92625</v>
      </c>
      <c r="D10" s="32">
        <v>435042.81439914502</v>
      </c>
      <c r="E10" s="32">
        <v>402548.92218034202</v>
      </c>
      <c r="F10" s="32">
        <v>32493.892218803401</v>
      </c>
      <c r="G10" s="32">
        <v>402548.92218034202</v>
      </c>
      <c r="H10" s="36">
        <v>7.4691251397134298E-2</v>
      </c>
    </row>
    <row r="11" spans="1:8" ht="14.25" x14ac:dyDescent="0.2">
      <c r="A11" s="32">
        <v>10</v>
      </c>
      <c r="B11" s="33">
        <v>22</v>
      </c>
      <c r="C11" s="32">
        <v>20926</v>
      </c>
      <c r="D11" s="32">
        <v>420938.99728888902</v>
      </c>
      <c r="E11" s="32">
        <v>362263.443368376</v>
      </c>
      <c r="F11" s="32">
        <v>58675.553920512801</v>
      </c>
      <c r="G11" s="32">
        <v>362263.443368376</v>
      </c>
      <c r="H11" s="32">
        <v>0.139392059890911</v>
      </c>
    </row>
    <row r="12" spans="1:8" ht="14.25" x14ac:dyDescent="0.2">
      <c r="A12" s="32">
        <v>11</v>
      </c>
      <c r="B12" s="33">
        <v>23</v>
      </c>
      <c r="C12" s="32">
        <v>133814.21</v>
      </c>
      <c r="D12" s="32">
        <v>1196353.35265556</v>
      </c>
      <c r="E12" s="32">
        <v>1036571.42863675</v>
      </c>
      <c r="F12" s="32">
        <v>159781.92401880299</v>
      </c>
      <c r="G12" s="32">
        <v>1036571.42863675</v>
      </c>
      <c r="H12" s="32">
        <v>0.133557467502502</v>
      </c>
    </row>
    <row r="13" spans="1:8" ht="14.25" x14ac:dyDescent="0.2">
      <c r="A13" s="32">
        <v>12</v>
      </c>
      <c r="B13" s="33">
        <v>24</v>
      </c>
      <c r="C13" s="32">
        <v>25706.184000000001</v>
      </c>
      <c r="D13" s="32">
        <v>459886.95778547</v>
      </c>
      <c r="E13" s="32">
        <v>405664.81414273498</v>
      </c>
      <c r="F13" s="32">
        <v>54222.143642734998</v>
      </c>
      <c r="G13" s="32">
        <v>405664.81414273498</v>
      </c>
      <c r="H13" s="32">
        <v>0.11790319930757601</v>
      </c>
    </row>
    <row r="14" spans="1:8" ht="14.25" x14ac:dyDescent="0.2">
      <c r="A14" s="32">
        <v>13</v>
      </c>
      <c r="B14" s="33">
        <v>25</v>
      </c>
      <c r="C14" s="32">
        <v>72698</v>
      </c>
      <c r="D14" s="32">
        <v>796555.89740000002</v>
      </c>
      <c r="E14" s="32">
        <v>732385.12659999996</v>
      </c>
      <c r="F14" s="32">
        <v>64170.770799999998</v>
      </c>
      <c r="G14" s="32">
        <v>732385.12659999996</v>
      </c>
      <c r="H14" s="32">
        <v>8.0560285862494696E-2</v>
      </c>
    </row>
    <row r="15" spans="1:8" ht="14.25" x14ac:dyDescent="0.2">
      <c r="A15" s="32">
        <v>14</v>
      </c>
      <c r="B15" s="33">
        <v>26</v>
      </c>
      <c r="C15" s="32">
        <v>64183</v>
      </c>
      <c r="D15" s="32">
        <v>323324.98511000699</v>
      </c>
      <c r="E15" s="32">
        <v>296483.81328250503</v>
      </c>
      <c r="F15" s="32">
        <v>26841.171827501701</v>
      </c>
      <c r="G15" s="32">
        <v>296483.81328250503</v>
      </c>
      <c r="H15" s="32">
        <v>8.3016076899746494E-2</v>
      </c>
    </row>
    <row r="16" spans="1:8" ht="14.25" x14ac:dyDescent="0.2">
      <c r="A16" s="32">
        <v>15</v>
      </c>
      <c r="B16" s="33">
        <v>27</v>
      </c>
      <c r="C16" s="32">
        <v>98763.804000000004</v>
      </c>
      <c r="D16" s="32">
        <v>766616.14690000005</v>
      </c>
      <c r="E16" s="32">
        <v>716445.35530000005</v>
      </c>
      <c r="F16" s="32">
        <v>50170.791599999997</v>
      </c>
      <c r="G16" s="32">
        <v>716445.35530000005</v>
      </c>
      <c r="H16" s="32">
        <v>6.5444475442994393E-2</v>
      </c>
    </row>
    <row r="17" spans="1:8" ht="14.25" x14ac:dyDescent="0.2">
      <c r="A17" s="32">
        <v>16</v>
      </c>
      <c r="B17" s="33">
        <v>29</v>
      </c>
      <c r="C17" s="32">
        <v>151467</v>
      </c>
      <c r="D17" s="32">
        <v>1965965.9692333301</v>
      </c>
      <c r="E17" s="32">
        <v>1726045.36339573</v>
      </c>
      <c r="F17" s="32">
        <v>239920.605837607</v>
      </c>
      <c r="G17" s="32">
        <v>1726045.36339573</v>
      </c>
      <c r="H17" s="32">
        <v>0.12203700857099201</v>
      </c>
    </row>
    <row r="18" spans="1:8" ht="14.25" x14ac:dyDescent="0.2">
      <c r="A18" s="32">
        <v>17</v>
      </c>
      <c r="B18" s="33">
        <v>31</v>
      </c>
      <c r="C18" s="32">
        <v>23380.530999999999</v>
      </c>
      <c r="D18" s="32">
        <v>209904.706448151</v>
      </c>
      <c r="E18" s="32">
        <v>128683.00182465</v>
      </c>
      <c r="F18" s="32">
        <v>81221.704623501006</v>
      </c>
      <c r="G18" s="32">
        <v>128683.00182465</v>
      </c>
      <c r="H18" s="32">
        <v>0.38694560973821701</v>
      </c>
    </row>
    <row r="19" spans="1:8" ht="14.25" x14ac:dyDescent="0.2">
      <c r="A19" s="32">
        <v>18</v>
      </c>
      <c r="B19" s="33">
        <v>32</v>
      </c>
      <c r="C19" s="32">
        <v>18861.807000000001</v>
      </c>
      <c r="D19" s="32">
        <v>283924.49504095002</v>
      </c>
      <c r="E19" s="32">
        <v>265077.18475021602</v>
      </c>
      <c r="F19" s="32">
        <v>18847.310290734</v>
      </c>
      <c r="G19" s="32">
        <v>265077.18475021602</v>
      </c>
      <c r="H19" s="32">
        <v>6.6381416960927198E-2</v>
      </c>
    </row>
    <row r="20" spans="1:8" ht="14.25" x14ac:dyDescent="0.2">
      <c r="A20" s="32">
        <v>19</v>
      </c>
      <c r="B20" s="33">
        <v>33</v>
      </c>
      <c r="C20" s="32">
        <v>34322.853000000003</v>
      </c>
      <c r="D20" s="32">
        <v>505955.50311877299</v>
      </c>
      <c r="E20" s="32">
        <v>393163.46949659102</v>
      </c>
      <c r="F20" s="32">
        <v>112792.033622182</v>
      </c>
      <c r="G20" s="32">
        <v>393163.46949659102</v>
      </c>
      <c r="H20" s="32">
        <v>0.22292876137707299</v>
      </c>
    </row>
    <row r="21" spans="1:8" ht="14.25" x14ac:dyDescent="0.2">
      <c r="A21" s="32">
        <v>20</v>
      </c>
      <c r="B21" s="33">
        <v>34</v>
      </c>
      <c r="C21" s="32">
        <v>38086.945</v>
      </c>
      <c r="D21" s="32">
        <v>213242.09141274501</v>
      </c>
      <c r="E21" s="32">
        <v>154443.340388696</v>
      </c>
      <c r="F21" s="32">
        <v>58798.751024049197</v>
      </c>
      <c r="G21" s="32">
        <v>154443.340388696</v>
      </c>
      <c r="H21" s="32">
        <v>0.275737077208834</v>
      </c>
    </row>
    <row r="22" spans="1:8" ht="14.25" x14ac:dyDescent="0.2">
      <c r="A22" s="32">
        <v>21</v>
      </c>
      <c r="B22" s="33">
        <v>35</v>
      </c>
      <c r="C22" s="32">
        <v>52765.053999999996</v>
      </c>
      <c r="D22" s="32">
        <v>1091366.13787699</v>
      </c>
      <c r="E22" s="32">
        <v>1025536.75619292</v>
      </c>
      <c r="F22" s="32">
        <v>65829.381684070802</v>
      </c>
      <c r="G22" s="32">
        <v>1025536.75619292</v>
      </c>
      <c r="H22" s="32">
        <v>6.0318328926832102E-2</v>
      </c>
    </row>
    <row r="23" spans="1:8" ht="14.25" x14ac:dyDescent="0.2">
      <c r="A23" s="32">
        <v>22</v>
      </c>
      <c r="B23" s="33">
        <v>36</v>
      </c>
      <c r="C23" s="32">
        <v>154230.20600000001</v>
      </c>
      <c r="D23" s="32">
        <v>611586.77711769904</v>
      </c>
      <c r="E23" s="32">
        <v>535440.77467517601</v>
      </c>
      <c r="F23" s="32">
        <v>76146.002442522702</v>
      </c>
      <c r="G23" s="32">
        <v>535440.77467517601</v>
      </c>
      <c r="H23" s="32">
        <v>0.124505638924022</v>
      </c>
    </row>
    <row r="24" spans="1:8" ht="14.25" x14ac:dyDescent="0.2">
      <c r="A24" s="32">
        <v>23</v>
      </c>
      <c r="B24" s="33">
        <v>37</v>
      </c>
      <c r="C24" s="32">
        <v>69007.159</v>
      </c>
      <c r="D24" s="32">
        <v>650263.02017964597</v>
      </c>
      <c r="E24" s="32">
        <v>572179.26765374304</v>
      </c>
      <c r="F24" s="32">
        <v>78083.752525902906</v>
      </c>
      <c r="G24" s="32">
        <v>572179.26765374304</v>
      </c>
      <c r="H24" s="32">
        <v>0.12008025999130501</v>
      </c>
    </row>
    <row r="25" spans="1:8" ht="14.25" x14ac:dyDescent="0.2">
      <c r="A25" s="32">
        <v>24</v>
      </c>
      <c r="B25" s="33">
        <v>38</v>
      </c>
      <c r="C25" s="32">
        <v>126709.746</v>
      </c>
      <c r="D25" s="32">
        <v>629418.15489203495</v>
      </c>
      <c r="E25" s="32">
        <v>608990.54876460205</v>
      </c>
      <c r="F25" s="32">
        <v>20427.606127433599</v>
      </c>
      <c r="G25" s="32">
        <v>608990.54876460205</v>
      </c>
      <c r="H25" s="32">
        <v>3.2454745654639697E-2</v>
      </c>
    </row>
    <row r="26" spans="1:8" ht="14.25" x14ac:dyDescent="0.2">
      <c r="A26" s="32">
        <v>25</v>
      </c>
      <c r="B26" s="33">
        <v>39</v>
      </c>
      <c r="C26" s="32">
        <v>84400.792000000001</v>
      </c>
      <c r="D26" s="32">
        <v>103197.02135295401</v>
      </c>
      <c r="E26" s="32">
        <v>74695.913718826196</v>
      </c>
      <c r="F26" s="32">
        <v>28501.1076341275</v>
      </c>
      <c r="G26" s="32">
        <v>74695.913718826196</v>
      </c>
      <c r="H26" s="32">
        <v>0.27618149497404798</v>
      </c>
    </row>
    <row r="27" spans="1:8" ht="14.25" x14ac:dyDescent="0.2">
      <c r="A27" s="32">
        <v>26</v>
      </c>
      <c r="B27" s="33">
        <v>42</v>
      </c>
      <c r="C27" s="32">
        <v>11259.419</v>
      </c>
      <c r="D27" s="32">
        <v>199207.3302</v>
      </c>
      <c r="E27" s="32">
        <v>183792.11850000001</v>
      </c>
      <c r="F27" s="32">
        <v>15415.2117</v>
      </c>
      <c r="G27" s="32">
        <v>183792.11850000001</v>
      </c>
      <c r="H27" s="32">
        <v>7.7382753358139197E-2</v>
      </c>
    </row>
    <row r="28" spans="1:8" ht="14.25" x14ac:dyDescent="0.2">
      <c r="A28" s="32">
        <v>27</v>
      </c>
      <c r="B28" s="33">
        <v>75</v>
      </c>
      <c r="C28" s="32">
        <v>307</v>
      </c>
      <c r="D28" s="32">
        <v>157869.23076923101</v>
      </c>
      <c r="E28" s="32">
        <v>149578.38888888899</v>
      </c>
      <c r="F28" s="32">
        <v>8290.8418803418808</v>
      </c>
      <c r="G28" s="32">
        <v>149578.38888888899</v>
      </c>
      <c r="H28" s="32">
        <v>5.2517148781583797E-2</v>
      </c>
    </row>
    <row r="29" spans="1:8" ht="14.25" x14ac:dyDescent="0.2">
      <c r="A29" s="32">
        <v>28</v>
      </c>
      <c r="B29" s="33">
        <v>76</v>
      </c>
      <c r="C29" s="32">
        <v>2344</v>
      </c>
      <c r="D29" s="32">
        <v>405939.06462905998</v>
      </c>
      <c r="E29" s="32">
        <v>377068.70563162398</v>
      </c>
      <c r="F29" s="32">
        <v>28870.358997435898</v>
      </c>
      <c r="G29" s="32">
        <v>377068.70563162398</v>
      </c>
      <c r="H29" s="32">
        <v>7.1119932800301294E-2</v>
      </c>
    </row>
    <row r="30" spans="1:8" ht="14.25" x14ac:dyDescent="0.2">
      <c r="A30" s="32">
        <v>29</v>
      </c>
      <c r="B30" s="33">
        <v>99</v>
      </c>
      <c r="C30" s="32">
        <v>31</v>
      </c>
      <c r="D30" s="32">
        <v>11514.5374782543</v>
      </c>
      <c r="E30" s="32">
        <v>10281.5925270403</v>
      </c>
      <c r="F30" s="32">
        <v>1232.9449512139799</v>
      </c>
      <c r="G30" s="32">
        <v>10281.5925270403</v>
      </c>
      <c r="H30" s="32">
        <v>0.107077245051523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2014-12-10T00:50:57Z</dcterms:modified>
</cp:coreProperties>
</file>