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<sst xmlns="http://schemas.openxmlformats.org/spreadsheetml/2006/main" count="116" uniqueCount="73">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</sst>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9c07f74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55ac0bbe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55ac0be9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9c07f4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55ac0be9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9c07f74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20182509.018300001</v>
      </c>
      <c r="F3" s="25">
        <f>RA!I7</f>
        <v>2095573.6776999999</v>
      </c>
      <c r="G3" s="16">
        <f>E3-F3</f>
        <v>18086935.340599999</v>
      </c>
      <c r="H3" s="27">
        <f>RA!J7</f>
        <v>10.3831177570633</v>
      </c>
      <c r="I3" s="20">
        <f>SUM(I4:I40)</f>
        <v>20182515.923038155</v>
      </c>
      <c r="J3" s="21">
        <f>SUM(J4:J40)</f>
        <v>18086935.324099034</v>
      </c>
      <c r="K3" s="22">
        <f>E3-I3</f>
        <v>-6.9047381542623043</v>
      </c>
      <c r="L3" s="22">
        <f>G3-J3</f>
        <v>1.6500964760780334E-2</v>
      </c>
    </row>
    <row r="4" spans="1:13" x14ac:dyDescent="0.15">
      <c r="A4" s="41">
        <f>RA!A8</f>
        <v>42000</v>
      </c>
      <c r="B4" s="12">
        <v>12</v>
      </c>
      <c r="C4" s="38" t="s">
        <v>6</v>
      </c>
      <c r="D4" s="38"/>
      <c r="E4" s="15">
        <f>VLOOKUP(C4,RA!B8:D39,3,0)</f>
        <v>1086848.3193000001</v>
      </c>
      <c r="F4" s="25">
        <f>VLOOKUP(C4,RA!B8:I43,8,0)</f>
        <v>24925.808700000001</v>
      </c>
      <c r="G4" s="16">
        <f t="shared" ref="G4:G40" si="0">E4-F4</f>
        <v>1061922.5106000002</v>
      </c>
      <c r="H4" s="27">
        <f>RA!J8</f>
        <v>2.2934027000247701</v>
      </c>
      <c r="I4" s="20">
        <f>VLOOKUP(B4,RMS!B:D,3,FALSE)</f>
        <v>1086849.3649170899</v>
      </c>
      <c r="J4" s="21">
        <f>VLOOKUP(B4,RMS!B:E,4,FALSE)</f>
        <v>1061922.52762051</v>
      </c>
      <c r="K4" s="22">
        <f t="shared" ref="K4:K40" si="1">E4-I4</f>
        <v>-1.0456170898396522</v>
      </c>
      <c r="L4" s="22">
        <f t="shared" ref="L4:L40" si="2">G4-J4</f>
        <v>-1.7020509811118245E-2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131249.226</v>
      </c>
      <c r="F5" s="25">
        <f>VLOOKUP(C5,RA!B9:I44,8,0)</f>
        <v>29675.770499999999</v>
      </c>
      <c r="G5" s="16">
        <f t="shared" si="0"/>
        <v>101573.4555</v>
      </c>
      <c r="H5" s="27">
        <f>RA!J9</f>
        <v>22.610244192982901</v>
      </c>
      <c r="I5" s="20">
        <f>VLOOKUP(B5,RMS!B:D,3,FALSE)</f>
        <v>131249.27859181599</v>
      </c>
      <c r="J5" s="21">
        <f>VLOOKUP(B5,RMS!B:E,4,FALSE)</f>
        <v>101573.460929098</v>
      </c>
      <c r="K5" s="22">
        <f t="shared" si="1"/>
        <v>-5.2591815998312086E-2</v>
      </c>
      <c r="L5" s="22">
        <f t="shared" si="2"/>
        <v>-5.4290980042424053E-3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204710.09270000001</v>
      </c>
      <c r="F6" s="25">
        <f>VLOOKUP(C6,RA!B10:I45,8,0)</f>
        <v>54087.314299999998</v>
      </c>
      <c r="G6" s="16">
        <f t="shared" si="0"/>
        <v>150622.77840000001</v>
      </c>
      <c r="H6" s="27">
        <f>RA!J10</f>
        <v>26.4214204520264</v>
      </c>
      <c r="I6" s="20">
        <f>VLOOKUP(B6,RMS!B:D,3,FALSE)</f>
        <v>204712.46334273499</v>
      </c>
      <c r="J6" s="21">
        <f>VLOOKUP(B6,RMS!B:E,4,FALSE)</f>
        <v>150622.77963589699</v>
      </c>
      <c r="K6" s="22">
        <f t="shared" si="1"/>
        <v>-2.370642734982539</v>
      </c>
      <c r="L6" s="22">
        <f t="shared" si="2"/>
        <v>-1.235896983416751E-3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107648.5984</v>
      </c>
      <c r="F7" s="25">
        <f>VLOOKUP(C7,RA!B11:I46,8,0)</f>
        <v>20172.926200000002</v>
      </c>
      <c r="G7" s="16">
        <f t="shared" si="0"/>
        <v>87475.672200000001</v>
      </c>
      <c r="H7" s="27">
        <f>RA!J11</f>
        <v>18.7396087824958</v>
      </c>
      <c r="I7" s="20">
        <f>VLOOKUP(B7,RMS!B:D,3,FALSE)</f>
        <v>107648.65294188001</v>
      </c>
      <c r="J7" s="21">
        <f>VLOOKUP(B7,RMS!B:E,4,FALSE)</f>
        <v>87475.672350427398</v>
      </c>
      <c r="K7" s="22">
        <f t="shared" si="1"/>
        <v>-5.4541880002943799E-2</v>
      </c>
      <c r="L7" s="22">
        <f t="shared" si="2"/>
        <v>-1.5042739687487483E-4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253039.3622</v>
      </c>
      <c r="F8" s="25">
        <f>VLOOKUP(C8,RA!B12:I47,8,0)</f>
        <v>32817.214999999997</v>
      </c>
      <c r="G8" s="16">
        <f t="shared" si="0"/>
        <v>220222.14720000001</v>
      </c>
      <c r="H8" s="27">
        <f>RA!J12</f>
        <v>12.969213451487301</v>
      </c>
      <c r="I8" s="20">
        <f>VLOOKUP(B8,RMS!B:D,3,FALSE)</f>
        <v>253039.35488888901</v>
      </c>
      <c r="J8" s="21">
        <f>VLOOKUP(B8,RMS!B:E,4,FALSE)</f>
        <v>220222.14431282101</v>
      </c>
      <c r="K8" s="22">
        <f t="shared" si="1"/>
        <v>7.3111109959427267E-3</v>
      </c>
      <c r="L8" s="22">
        <f t="shared" si="2"/>
        <v>2.8871789982076734E-3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451754.26409999997</v>
      </c>
      <c r="F9" s="25">
        <f>VLOOKUP(C9,RA!B13:I48,8,0)</f>
        <v>80792.794800000003</v>
      </c>
      <c r="G9" s="16">
        <f t="shared" si="0"/>
        <v>370961.4693</v>
      </c>
      <c r="H9" s="27">
        <f>RA!J13</f>
        <v>17.8842351296801</v>
      </c>
      <c r="I9" s="20">
        <f>VLOOKUP(B9,RMS!B:D,3,FALSE)</f>
        <v>451754.557683761</v>
      </c>
      <c r="J9" s="21">
        <f>VLOOKUP(B9,RMS!B:E,4,FALSE)</f>
        <v>370961.46797606797</v>
      </c>
      <c r="K9" s="22">
        <f t="shared" si="1"/>
        <v>-0.29358376102754846</v>
      </c>
      <c r="L9" s="22">
        <f t="shared" si="2"/>
        <v>1.323932025115937E-3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287601.60960000003</v>
      </c>
      <c r="F10" s="25">
        <f>VLOOKUP(C10,RA!B14:I49,8,0)</f>
        <v>52241.535799999998</v>
      </c>
      <c r="G10" s="16">
        <f t="shared" si="0"/>
        <v>235360.07380000001</v>
      </c>
      <c r="H10" s="27">
        <f>RA!J14</f>
        <v>18.1645491736497</v>
      </c>
      <c r="I10" s="20">
        <f>VLOOKUP(B10,RMS!B:D,3,FALSE)</f>
        <v>287601.60345897399</v>
      </c>
      <c r="J10" s="21">
        <f>VLOOKUP(B10,RMS!B:E,4,FALSE)</f>
        <v>235360.07500000001</v>
      </c>
      <c r="K10" s="22">
        <f t="shared" si="1"/>
        <v>6.1410260386765003E-3</v>
      </c>
      <c r="L10" s="22">
        <f t="shared" si="2"/>
        <v>-1.1999999987892807E-3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198811.52720000001</v>
      </c>
      <c r="F11" s="25">
        <f>VLOOKUP(C11,RA!B15:I50,8,0)</f>
        <v>-5030.9251000000004</v>
      </c>
      <c r="G11" s="16">
        <f t="shared" si="0"/>
        <v>203842.4523</v>
      </c>
      <c r="H11" s="27">
        <f>RA!J15</f>
        <v>-2.5304997003212</v>
      </c>
      <c r="I11" s="20">
        <f>VLOOKUP(B11,RMS!B:D,3,FALSE)</f>
        <v>198811.79651196601</v>
      </c>
      <c r="J11" s="21">
        <f>VLOOKUP(B11,RMS!B:E,4,FALSE)</f>
        <v>203842.45192905999</v>
      </c>
      <c r="K11" s="22">
        <f t="shared" si="1"/>
        <v>-0.26931196599616669</v>
      </c>
      <c r="L11" s="22">
        <f t="shared" si="2"/>
        <v>3.7094001891091466E-4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811404.11589999998</v>
      </c>
      <c r="F12" s="25">
        <f>VLOOKUP(C12,RA!B16:I51,8,0)</f>
        <v>56130.120999999999</v>
      </c>
      <c r="G12" s="16">
        <f t="shared" si="0"/>
        <v>755273.99489999993</v>
      </c>
      <c r="H12" s="27">
        <f>RA!J16</f>
        <v>6.9176529795811001</v>
      </c>
      <c r="I12" s="20">
        <f>VLOOKUP(B12,RMS!B:D,3,FALSE)</f>
        <v>811403.83050085499</v>
      </c>
      <c r="J12" s="21">
        <f>VLOOKUP(B12,RMS!B:E,4,FALSE)</f>
        <v>755273.99471965805</v>
      </c>
      <c r="K12" s="22">
        <f t="shared" si="1"/>
        <v>0.28539914498105645</v>
      </c>
      <c r="L12" s="22">
        <f t="shared" si="2"/>
        <v>1.8034188542515039E-4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520737.25900000002</v>
      </c>
      <c r="F13" s="25">
        <f>VLOOKUP(C13,RA!B17:I52,8,0)</f>
        <v>56092.446799999998</v>
      </c>
      <c r="G13" s="16">
        <f t="shared" si="0"/>
        <v>464644.81220000004</v>
      </c>
      <c r="H13" s="27">
        <f>RA!J17</f>
        <v>10.771736769463599</v>
      </c>
      <c r="I13" s="20">
        <f>VLOOKUP(B13,RMS!B:D,3,FALSE)</f>
        <v>520737.38552051299</v>
      </c>
      <c r="J13" s="21">
        <f>VLOOKUP(B13,RMS!B:E,4,FALSE)</f>
        <v>464644.81363760697</v>
      </c>
      <c r="K13" s="22">
        <f t="shared" si="1"/>
        <v>-0.12652051297482103</v>
      </c>
      <c r="L13" s="22">
        <f t="shared" si="2"/>
        <v>-1.4376069302670658E-3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2121073.9523</v>
      </c>
      <c r="F14" s="25">
        <f>VLOOKUP(C14,RA!B18:I53,8,0)</f>
        <v>331525.76909999998</v>
      </c>
      <c r="G14" s="16">
        <f t="shared" si="0"/>
        <v>1789548.1832000001</v>
      </c>
      <c r="H14" s="27">
        <f>RA!J18</f>
        <v>15.6300900654835</v>
      </c>
      <c r="I14" s="20">
        <f>VLOOKUP(B14,RMS!B:D,3,FALSE)</f>
        <v>2121073.73005385</v>
      </c>
      <c r="J14" s="21">
        <f>VLOOKUP(B14,RMS!B:E,4,FALSE)</f>
        <v>1789548.17125385</v>
      </c>
      <c r="K14" s="22">
        <f t="shared" si="1"/>
        <v>0.22224615002050996</v>
      </c>
      <c r="L14" s="22">
        <f t="shared" si="2"/>
        <v>1.1946150101721287E-2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687307.74930000002</v>
      </c>
      <c r="F15" s="25">
        <f>VLOOKUP(C15,RA!B19:I54,8,0)</f>
        <v>49870.8727</v>
      </c>
      <c r="G15" s="16">
        <f t="shared" si="0"/>
        <v>637436.87660000008</v>
      </c>
      <c r="H15" s="27">
        <f>RA!J19</f>
        <v>7.2559741616170896</v>
      </c>
      <c r="I15" s="20">
        <f>VLOOKUP(B15,RMS!B:D,3,FALSE)</f>
        <v>687307.81013760704</v>
      </c>
      <c r="J15" s="21">
        <f>VLOOKUP(B15,RMS!B:E,4,FALSE)</f>
        <v>637436.87316666695</v>
      </c>
      <c r="K15" s="22">
        <f t="shared" si="1"/>
        <v>-6.083760701585561E-2</v>
      </c>
      <c r="L15" s="22">
        <f t="shared" si="2"/>
        <v>3.433333127759397E-3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1285157.2080999999</v>
      </c>
      <c r="F16" s="25">
        <f>VLOOKUP(C16,RA!B20:I55,8,0)</f>
        <v>98172.357699999993</v>
      </c>
      <c r="G16" s="16">
        <f t="shared" si="0"/>
        <v>1186984.8503999999</v>
      </c>
      <c r="H16" s="27">
        <f>RA!J20</f>
        <v>7.6389376397880397</v>
      </c>
      <c r="I16" s="20">
        <f>VLOOKUP(B16,RMS!B:D,3,FALSE)</f>
        <v>1285157.5707</v>
      </c>
      <c r="J16" s="21">
        <f>VLOOKUP(B16,RMS!B:E,4,FALSE)</f>
        <v>1186984.8504000001</v>
      </c>
      <c r="K16" s="22">
        <f t="shared" si="1"/>
        <v>-0.36260000010952353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461074.32439999998</v>
      </c>
      <c r="F17" s="25">
        <f>VLOOKUP(C17,RA!B21:I56,8,0)</f>
        <v>47796.277499999997</v>
      </c>
      <c r="G17" s="16">
        <f t="shared" si="0"/>
        <v>413278.04689999996</v>
      </c>
      <c r="H17" s="27">
        <f>RA!J21</f>
        <v>10.3662847767977</v>
      </c>
      <c r="I17" s="20">
        <f>VLOOKUP(B17,RMS!B:D,3,FALSE)</f>
        <v>461073.91048510699</v>
      </c>
      <c r="J17" s="21">
        <f>VLOOKUP(B17,RMS!B:E,4,FALSE)</f>
        <v>413278.04696383001</v>
      </c>
      <c r="K17" s="22">
        <f t="shared" si="1"/>
        <v>0.41391489299712703</v>
      </c>
      <c r="L17" s="22">
        <f t="shared" si="2"/>
        <v>-6.3830055296421051E-5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1299601.6391</v>
      </c>
      <c r="F18" s="25">
        <f>VLOOKUP(C18,RA!B22:I57,8,0)</f>
        <v>121133.07520000001</v>
      </c>
      <c r="G18" s="16">
        <f t="shared" si="0"/>
        <v>1178468.5639</v>
      </c>
      <c r="H18" s="27">
        <f>RA!J22</f>
        <v>9.3207850433219708</v>
      </c>
      <c r="I18" s="20">
        <f>VLOOKUP(B18,RMS!B:D,3,FALSE)</f>
        <v>1299602.9405</v>
      </c>
      <c r="J18" s="21">
        <f>VLOOKUP(B18,RMS!B:E,4,FALSE)</f>
        <v>1178468.5637000001</v>
      </c>
      <c r="K18" s="22">
        <f t="shared" si="1"/>
        <v>-1.3013999999966472</v>
      </c>
      <c r="L18" s="22">
        <f t="shared" si="2"/>
        <v>1.9999989308416843E-4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2800470.4827000001</v>
      </c>
      <c r="F19" s="25">
        <f>VLOOKUP(C19,RA!B23:I58,8,0)</f>
        <v>269135.20289999997</v>
      </c>
      <c r="G19" s="16">
        <f t="shared" si="0"/>
        <v>2531335.2798000001</v>
      </c>
      <c r="H19" s="27">
        <f>RA!J23</f>
        <v>9.6103567083670995</v>
      </c>
      <c r="I19" s="20">
        <f>VLOOKUP(B19,RMS!B:D,3,FALSE)</f>
        <v>2800472.5647470099</v>
      </c>
      <c r="J19" s="21">
        <f>VLOOKUP(B19,RMS!B:E,4,FALSE)</f>
        <v>2531335.3106341902</v>
      </c>
      <c r="K19" s="22">
        <f t="shared" si="1"/>
        <v>-2.0820470098406076</v>
      </c>
      <c r="L19" s="22">
        <f t="shared" si="2"/>
        <v>-3.0834190081804991E-2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339046.61900000001</v>
      </c>
      <c r="F20" s="25">
        <f>VLOOKUP(C20,RA!B24:I59,8,0)</f>
        <v>54557.931199999999</v>
      </c>
      <c r="G20" s="16">
        <f t="shared" si="0"/>
        <v>284488.68780000001</v>
      </c>
      <c r="H20" s="27">
        <f>RA!J24</f>
        <v>16.091572115043</v>
      </c>
      <c r="I20" s="20">
        <f>VLOOKUP(B20,RMS!B:D,3,FALSE)</f>
        <v>339046.646260207</v>
      </c>
      <c r="J20" s="21">
        <f>VLOOKUP(B20,RMS!B:E,4,FALSE)</f>
        <v>284488.69825806899</v>
      </c>
      <c r="K20" s="22">
        <f t="shared" si="1"/>
        <v>-2.7260206989012659E-2</v>
      </c>
      <c r="L20" s="22">
        <f t="shared" si="2"/>
        <v>-1.0458068980369717E-2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504168.71769999998</v>
      </c>
      <c r="F21" s="25">
        <f>VLOOKUP(C21,RA!B25:I60,8,0)</f>
        <v>44414.639600000002</v>
      </c>
      <c r="G21" s="16">
        <f t="shared" si="0"/>
        <v>459754.07809999998</v>
      </c>
      <c r="H21" s="27">
        <f>RA!J25</f>
        <v>8.8094794541434496</v>
      </c>
      <c r="I21" s="20">
        <f>VLOOKUP(B21,RMS!B:D,3,FALSE)</f>
        <v>504168.72954241</v>
      </c>
      <c r="J21" s="21">
        <f>VLOOKUP(B21,RMS!B:E,4,FALSE)</f>
        <v>459754.07693992398</v>
      </c>
      <c r="K21" s="22">
        <f t="shared" si="1"/>
        <v>-1.1842410021927208E-2</v>
      </c>
      <c r="L21" s="22">
        <f t="shared" si="2"/>
        <v>1.1600760044530034E-3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669469.48239999998</v>
      </c>
      <c r="F22" s="25">
        <f>VLOOKUP(C22,RA!B26:I61,8,0)</f>
        <v>158216.86429999999</v>
      </c>
      <c r="G22" s="16">
        <f t="shared" si="0"/>
        <v>511252.61809999996</v>
      </c>
      <c r="H22" s="27">
        <f>RA!J26</f>
        <v>23.633170511791501</v>
      </c>
      <c r="I22" s="20">
        <f>VLOOKUP(B22,RMS!B:D,3,FALSE)</f>
        <v>669469.46663097304</v>
      </c>
      <c r="J22" s="21">
        <f>VLOOKUP(B22,RMS!B:E,4,FALSE)</f>
        <v>511252.576412934</v>
      </c>
      <c r="K22" s="22">
        <f t="shared" si="1"/>
        <v>1.5769026940688491E-2</v>
      </c>
      <c r="L22" s="22">
        <f t="shared" si="2"/>
        <v>4.1687065968289971E-2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339659.93320000003</v>
      </c>
      <c r="F23" s="25">
        <f>VLOOKUP(C23,RA!B27:I62,8,0)</f>
        <v>85638.990300000005</v>
      </c>
      <c r="G23" s="16">
        <f t="shared" si="0"/>
        <v>254020.94290000002</v>
      </c>
      <c r="H23" s="27">
        <f>RA!J27</f>
        <v>25.213156433606699</v>
      </c>
      <c r="I23" s="20">
        <f>VLOOKUP(B23,RMS!B:D,3,FALSE)</f>
        <v>339659.99834444397</v>
      </c>
      <c r="J23" s="21">
        <f>VLOOKUP(B23,RMS!B:E,4,FALSE)</f>
        <v>254020.96937732701</v>
      </c>
      <c r="K23" s="22">
        <f t="shared" si="1"/>
        <v>-6.5144443942699581E-2</v>
      </c>
      <c r="L23" s="22">
        <f t="shared" si="2"/>
        <v>-2.6477326988242567E-2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1602511.4759</v>
      </c>
      <c r="F24" s="25">
        <f>VLOOKUP(C24,RA!B28:I63,8,0)</f>
        <v>46343.777000000002</v>
      </c>
      <c r="G24" s="16">
        <f t="shared" si="0"/>
        <v>1556167.6989</v>
      </c>
      <c r="H24" s="27">
        <f>RA!J28</f>
        <v>2.89194665354721</v>
      </c>
      <c r="I24" s="20">
        <f>VLOOKUP(B24,RMS!B:D,3,FALSE)</f>
        <v>1602511.47026726</v>
      </c>
      <c r="J24" s="21">
        <f>VLOOKUP(B24,RMS!B:E,4,FALSE)</f>
        <v>1556167.7045619499</v>
      </c>
      <c r="K24" s="22">
        <f t="shared" si="1"/>
        <v>5.6327399797737598E-3</v>
      </c>
      <c r="L24" s="22">
        <f t="shared" si="2"/>
        <v>-5.6619499810039997E-3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820298.26459999999</v>
      </c>
      <c r="F25" s="25">
        <f>VLOOKUP(C25,RA!B29:I64,8,0)</f>
        <v>126649.4767</v>
      </c>
      <c r="G25" s="16">
        <f t="shared" si="0"/>
        <v>693648.7879</v>
      </c>
      <c r="H25" s="27">
        <f>RA!J29</f>
        <v>15.4394422328515</v>
      </c>
      <c r="I25" s="20">
        <f>VLOOKUP(B25,RMS!B:D,3,FALSE)</f>
        <v>820298.26269114995</v>
      </c>
      <c r="J25" s="21">
        <f>VLOOKUP(B25,RMS!B:E,4,FALSE)</f>
        <v>693648.76625127101</v>
      </c>
      <c r="K25" s="22">
        <f t="shared" si="1"/>
        <v>1.908850041218102E-3</v>
      </c>
      <c r="L25" s="22">
        <f t="shared" si="2"/>
        <v>2.1648728987202048E-2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943291.86769999994</v>
      </c>
      <c r="F26" s="25">
        <f>VLOOKUP(C26,RA!B30:I65,8,0)</f>
        <v>115791.4069</v>
      </c>
      <c r="G26" s="16">
        <f t="shared" si="0"/>
        <v>827500.4608</v>
      </c>
      <c r="H26" s="27">
        <f>RA!J30</f>
        <v>12.2752470221471</v>
      </c>
      <c r="I26" s="20">
        <f>VLOOKUP(B26,RMS!B:D,3,FALSE)</f>
        <v>943291.86806283204</v>
      </c>
      <c r="J26" s="21">
        <f>VLOOKUP(B26,RMS!B:E,4,FALSE)</f>
        <v>827500.43468078505</v>
      </c>
      <c r="K26" s="22">
        <f t="shared" si="1"/>
        <v>-3.6283209919929504E-4</v>
      </c>
      <c r="L26" s="22">
        <f t="shared" si="2"/>
        <v>2.6119214948266745E-2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866304.66220000002</v>
      </c>
      <c r="F27" s="25">
        <f>VLOOKUP(C27,RA!B31:I66,8,0)</f>
        <v>22539.160400000001</v>
      </c>
      <c r="G27" s="16">
        <f t="shared" si="0"/>
        <v>843765.50179999997</v>
      </c>
      <c r="H27" s="27">
        <f>RA!J31</f>
        <v>2.6017591020186002</v>
      </c>
      <c r="I27" s="20">
        <f>VLOOKUP(B27,RMS!B:D,3,FALSE)</f>
        <v>866304.53550619504</v>
      </c>
      <c r="J27" s="21">
        <f>VLOOKUP(B27,RMS!B:E,4,FALSE)</f>
        <v>843765.50080796506</v>
      </c>
      <c r="K27" s="22">
        <f t="shared" si="1"/>
        <v>0.12669380498118699</v>
      </c>
      <c r="L27" s="22">
        <f t="shared" si="2"/>
        <v>9.9203491117805243E-4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150210.67430000001</v>
      </c>
      <c r="F28" s="25">
        <f>VLOOKUP(C28,RA!B32:I67,8,0)</f>
        <v>40996.539900000003</v>
      </c>
      <c r="G28" s="16">
        <f t="shared" si="0"/>
        <v>109214.13440000001</v>
      </c>
      <c r="H28" s="27">
        <f>RA!J32</f>
        <v>27.2926941384485</v>
      </c>
      <c r="I28" s="20">
        <f>VLOOKUP(B28,RMS!B:D,3,FALSE)</f>
        <v>150210.555367794</v>
      </c>
      <c r="J28" s="21">
        <f>VLOOKUP(B28,RMS!B:E,4,FALSE)</f>
        <v>109214.14052852899</v>
      </c>
      <c r="K28" s="22">
        <f t="shared" si="1"/>
        <v>0.11893220600904897</v>
      </c>
      <c r="L28" s="22">
        <f t="shared" si="2"/>
        <v>-6.1285289848456159E-3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5.7135999999999996</v>
      </c>
      <c r="F29" s="25">
        <f>VLOOKUP(C29,RA!B33:I68,8,0)</f>
        <v>0.3992</v>
      </c>
      <c r="G29" s="16">
        <f t="shared" si="0"/>
        <v>5.3143999999999991</v>
      </c>
      <c r="H29" s="27">
        <f>RA!J33</f>
        <v>6.9868384206104697</v>
      </c>
      <c r="I29" s="20">
        <f>VLOOKUP(B29,RMS!B:D,3,FALSE)</f>
        <v>5.7135999999999996</v>
      </c>
      <c r="J29" s="21">
        <f>VLOOKUP(B29,RMS!B:E,4,FALSE)</f>
        <v>5.3144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279590.14659999998</v>
      </c>
      <c r="F31" s="25">
        <f>VLOOKUP(C31,RA!B35:I70,8,0)</f>
        <v>23408.579699999998</v>
      </c>
      <c r="G31" s="16">
        <f t="shared" si="0"/>
        <v>256181.56689999998</v>
      </c>
      <c r="H31" s="27">
        <f>RA!J35</f>
        <v>8.3724623291141391</v>
      </c>
      <c r="I31" s="20">
        <f>VLOOKUP(B31,RMS!B:D,3,FALSE)</f>
        <v>279590.14630000002</v>
      </c>
      <c r="J31" s="21">
        <f>VLOOKUP(B31,RMS!B:E,4,FALSE)</f>
        <v>256181.55050000001</v>
      </c>
      <c r="K31" s="22">
        <f t="shared" si="1"/>
        <v>2.9999995604157448E-4</v>
      </c>
      <c r="L31" s="22">
        <f t="shared" si="2"/>
        <v>1.6399999964050949E-2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202969.91560000001</v>
      </c>
      <c r="F35" s="25">
        <f>VLOOKUP(C35,RA!B8:I74,8,0)</f>
        <v>10961.2552</v>
      </c>
      <c r="G35" s="16">
        <f t="shared" si="0"/>
        <v>192008.66039999999</v>
      </c>
      <c r="H35" s="27">
        <f>RA!J39</f>
        <v>5.4004334423638101</v>
      </c>
      <c r="I35" s="20">
        <f>VLOOKUP(B35,RMS!B:D,3,FALSE)</f>
        <v>202969.91445128201</v>
      </c>
      <c r="J35" s="21">
        <f>VLOOKUP(B35,RMS!B:E,4,FALSE)</f>
        <v>192008.659145299</v>
      </c>
      <c r="K35" s="22">
        <f t="shared" si="1"/>
        <v>1.1487180017866194E-3</v>
      </c>
      <c r="L35" s="22">
        <f t="shared" si="2"/>
        <v>1.2547009973786771E-3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743744.80519999994</v>
      </c>
      <c r="F36" s="25">
        <f>VLOOKUP(C36,RA!B8:I75,8,0)</f>
        <v>44954.670599999998</v>
      </c>
      <c r="G36" s="16">
        <f t="shared" si="0"/>
        <v>698790.13459999999</v>
      </c>
      <c r="H36" s="27">
        <f>RA!J40</f>
        <v>6.0443676763444802</v>
      </c>
      <c r="I36" s="20">
        <f>VLOOKUP(B36,RMS!B:D,3,FALSE)</f>
        <v>743744.79112307704</v>
      </c>
      <c r="J36" s="21">
        <f>VLOOKUP(B36,RMS!B:E,4,FALSE)</f>
        <v>698790.14158974402</v>
      </c>
      <c r="K36" s="22">
        <f t="shared" si="1"/>
        <v>1.4076922903768718E-2</v>
      </c>
      <c r="L36" s="22">
        <f t="shared" si="2"/>
        <v>-6.9897440262138844E-3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12747.01</v>
      </c>
      <c r="F40" s="25">
        <f>VLOOKUP(C40,RA!B8:I78,8,0)</f>
        <v>1561.4236000000001</v>
      </c>
      <c r="G40" s="16">
        <f t="shared" si="0"/>
        <v>11185.5864</v>
      </c>
      <c r="H40" s="27">
        <f>RA!J43</f>
        <v>0</v>
      </c>
      <c r="I40" s="20">
        <f>VLOOKUP(B40,RMS!B:D,3,FALSE)</f>
        <v>12747.0099084789</v>
      </c>
      <c r="J40" s="21">
        <f>VLOOKUP(B40,RMS!B:E,4,FALSE)</f>
        <v>11185.586415551001</v>
      </c>
      <c r="K40" s="22">
        <f t="shared" si="1"/>
        <v>9.1521100330282934E-5</v>
      </c>
      <c r="L40" s="22">
        <f t="shared" si="2"/>
        <v>-1.5551000615232624E-5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20182509.018300001</v>
      </c>
      <c r="E7" s="65">
        <v>30098698</v>
      </c>
      <c r="F7" s="66">
        <v>67.054425471493801</v>
      </c>
      <c r="G7" s="65">
        <v>17432779.109000001</v>
      </c>
      <c r="H7" s="66">
        <v>15.773330758722199</v>
      </c>
      <c r="I7" s="65">
        <v>2095573.6776999999</v>
      </c>
      <c r="J7" s="66">
        <v>10.3831177570633</v>
      </c>
      <c r="K7" s="65">
        <v>1749913.2407</v>
      </c>
      <c r="L7" s="66">
        <v>10.038062375244399</v>
      </c>
      <c r="M7" s="66">
        <v>0.19753004261041501</v>
      </c>
      <c r="N7" s="65">
        <v>457245361.01810002</v>
      </c>
      <c r="O7" s="65">
        <v>6950125545.9660997</v>
      </c>
      <c r="P7" s="65">
        <v>1054101</v>
      </c>
      <c r="Q7" s="65">
        <v>885176</v>
      </c>
      <c r="R7" s="66">
        <v>19.083775429970999</v>
      </c>
      <c r="S7" s="65">
        <v>19.146655793230401</v>
      </c>
      <c r="T7" s="65">
        <v>18.507225869883499</v>
      </c>
      <c r="U7" s="67">
        <v>3.33964286114659</v>
      </c>
      <c r="V7" s="55"/>
      <c r="W7" s="55"/>
    </row>
    <row r="8" spans="1:23" ht="14.25" thickBot="1" x14ac:dyDescent="0.2">
      <c r="A8" s="52">
        <v>42000</v>
      </c>
      <c r="B8" s="42" t="s">
        <v>6</v>
      </c>
      <c r="C8" s="43"/>
      <c r="D8" s="68">
        <v>1086848.3193000001</v>
      </c>
      <c r="E8" s="68">
        <v>1059200</v>
      </c>
      <c r="F8" s="69">
        <v>102.61030204871599</v>
      </c>
      <c r="G8" s="68">
        <v>713010.07570000004</v>
      </c>
      <c r="H8" s="69">
        <v>52.430990296032299</v>
      </c>
      <c r="I8" s="68">
        <v>24925.808700000001</v>
      </c>
      <c r="J8" s="69">
        <v>2.2934027000247701</v>
      </c>
      <c r="K8" s="68">
        <v>78029.280199999994</v>
      </c>
      <c r="L8" s="69">
        <v>10.943643415332501</v>
      </c>
      <c r="M8" s="69">
        <v>-0.68055826433216304</v>
      </c>
      <c r="N8" s="68">
        <v>18040852.634300001</v>
      </c>
      <c r="O8" s="68">
        <v>264792478.04570001</v>
      </c>
      <c r="P8" s="68">
        <v>33105</v>
      </c>
      <c r="Q8" s="68">
        <v>25411</v>
      </c>
      <c r="R8" s="69">
        <v>30.278225965133199</v>
      </c>
      <c r="S8" s="68">
        <v>32.830337390122303</v>
      </c>
      <c r="T8" s="68">
        <v>26.682909928771</v>
      </c>
      <c r="U8" s="70">
        <v>18.7248379092227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131249.226</v>
      </c>
      <c r="E9" s="68">
        <v>157565</v>
      </c>
      <c r="F9" s="69">
        <v>83.298464760575001</v>
      </c>
      <c r="G9" s="68">
        <v>79139.537100000001</v>
      </c>
      <c r="H9" s="69">
        <v>65.845329413735001</v>
      </c>
      <c r="I9" s="68">
        <v>29675.770499999999</v>
      </c>
      <c r="J9" s="69">
        <v>22.610244192982901</v>
      </c>
      <c r="K9" s="68">
        <v>17539.857499999998</v>
      </c>
      <c r="L9" s="69">
        <v>22.163204565926101</v>
      </c>
      <c r="M9" s="69">
        <v>0.69190488007100404</v>
      </c>
      <c r="N9" s="68">
        <v>2749824.3437000001</v>
      </c>
      <c r="O9" s="68">
        <v>44788759.833400004</v>
      </c>
      <c r="P9" s="68">
        <v>7433</v>
      </c>
      <c r="Q9" s="68">
        <v>4495</v>
      </c>
      <c r="R9" s="69">
        <v>65.361512791991103</v>
      </c>
      <c r="S9" s="68">
        <v>17.657638369433599</v>
      </c>
      <c r="T9" s="68">
        <v>17.539805072302599</v>
      </c>
      <c r="U9" s="70">
        <v>0.66732195249295601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204710.09270000001</v>
      </c>
      <c r="E10" s="68">
        <v>213520</v>
      </c>
      <c r="F10" s="69">
        <v>95.873966232671407</v>
      </c>
      <c r="G10" s="68">
        <v>109241.78569999999</v>
      </c>
      <c r="H10" s="69">
        <v>87.391748851648401</v>
      </c>
      <c r="I10" s="68">
        <v>54087.314299999998</v>
      </c>
      <c r="J10" s="69">
        <v>26.4214204520264</v>
      </c>
      <c r="K10" s="68">
        <v>27573.199000000001</v>
      </c>
      <c r="L10" s="69">
        <v>25.2405238740069</v>
      </c>
      <c r="M10" s="69">
        <v>0.96159010421677904</v>
      </c>
      <c r="N10" s="68">
        <v>3600737.1236999999</v>
      </c>
      <c r="O10" s="68">
        <v>62411175.5079</v>
      </c>
      <c r="P10" s="68">
        <v>96560</v>
      </c>
      <c r="Q10" s="68">
        <v>78098</v>
      </c>
      <c r="R10" s="69">
        <v>23.639529821506301</v>
      </c>
      <c r="S10" s="68">
        <v>2.1200299575393502</v>
      </c>
      <c r="T10" s="68">
        <v>1.720254366309</v>
      </c>
      <c r="U10" s="70">
        <v>18.857072741290999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107648.5984</v>
      </c>
      <c r="E11" s="68">
        <v>159797</v>
      </c>
      <c r="F11" s="69">
        <v>67.365844415101705</v>
      </c>
      <c r="G11" s="68">
        <v>92873.849100000007</v>
      </c>
      <c r="H11" s="69">
        <v>15.908406341694301</v>
      </c>
      <c r="I11" s="68">
        <v>20172.926200000002</v>
      </c>
      <c r="J11" s="69">
        <v>18.7396087824958</v>
      </c>
      <c r="K11" s="68">
        <v>17006.717799999999</v>
      </c>
      <c r="L11" s="69">
        <v>18.311632353783899</v>
      </c>
      <c r="M11" s="69">
        <v>0.186173983553723</v>
      </c>
      <c r="N11" s="68">
        <v>2587789.3180999998</v>
      </c>
      <c r="O11" s="68">
        <v>27053635.763300002</v>
      </c>
      <c r="P11" s="68">
        <v>4602</v>
      </c>
      <c r="Q11" s="68">
        <v>3608</v>
      </c>
      <c r="R11" s="69">
        <v>27.549889135255</v>
      </c>
      <c r="S11" s="68">
        <v>23.391698913515899</v>
      </c>
      <c r="T11" s="68">
        <v>22.621507871396901</v>
      </c>
      <c r="U11" s="70">
        <v>3.2925827447015599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253039.3622</v>
      </c>
      <c r="E12" s="68">
        <v>593565</v>
      </c>
      <c r="F12" s="69">
        <v>42.630438486096701</v>
      </c>
      <c r="G12" s="68">
        <v>377713.80450000003</v>
      </c>
      <c r="H12" s="69">
        <v>-33.007647804940099</v>
      </c>
      <c r="I12" s="68">
        <v>32817.214999999997</v>
      </c>
      <c r="J12" s="69">
        <v>12.969213451487301</v>
      </c>
      <c r="K12" s="68">
        <v>-66.923199999999994</v>
      </c>
      <c r="L12" s="69">
        <v>-1.7717965084329001E-2</v>
      </c>
      <c r="M12" s="69">
        <v>-491.37127632868697</v>
      </c>
      <c r="N12" s="68">
        <v>7632868.108</v>
      </c>
      <c r="O12" s="68">
        <v>94410430.295100003</v>
      </c>
      <c r="P12" s="68">
        <v>2260</v>
      </c>
      <c r="Q12" s="68">
        <v>2225</v>
      </c>
      <c r="R12" s="69">
        <v>1.5730337078651699</v>
      </c>
      <c r="S12" s="68">
        <v>111.964319557522</v>
      </c>
      <c r="T12" s="68">
        <v>105.77342049438199</v>
      </c>
      <c r="U12" s="70">
        <v>5.5293499639941297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451754.26409999997</v>
      </c>
      <c r="E13" s="68">
        <v>793000</v>
      </c>
      <c r="F13" s="69">
        <v>56.967750832282498</v>
      </c>
      <c r="G13" s="68">
        <v>453947.13540000003</v>
      </c>
      <c r="H13" s="69">
        <v>-0.48306754883863401</v>
      </c>
      <c r="I13" s="68">
        <v>80792.794800000003</v>
      </c>
      <c r="J13" s="69">
        <v>17.8842351296801</v>
      </c>
      <c r="K13" s="68">
        <v>62672.691700000003</v>
      </c>
      <c r="L13" s="69">
        <v>13.806165258599</v>
      </c>
      <c r="M13" s="69">
        <v>0.289122783918981</v>
      </c>
      <c r="N13" s="68">
        <v>11038326.7468</v>
      </c>
      <c r="O13" s="68">
        <v>134757979.78</v>
      </c>
      <c r="P13" s="68">
        <v>12047</v>
      </c>
      <c r="Q13" s="68">
        <v>9498</v>
      </c>
      <c r="R13" s="69">
        <v>26.8372288902927</v>
      </c>
      <c r="S13" s="68">
        <v>37.499316352618898</v>
      </c>
      <c r="T13" s="68">
        <v>36.5107527374184</v>
      </c>
      <c r="U13" s="70">
        <v>2.6362177003567502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287601.60960000003</v>
      </c>
      <c r="E14" s="68">
        <v>272063</v>
      </c>
      <c r="F14" s="69">
        <v>105.71140125632699</v>
      </c>
      <c r="G14" s="68">
        <v>226633.09510000001</v>
      </c>
      <c r="H14" s="69">
        <v>26.901858474420099</v>
      </c>
      <c r="I14" s="68">
        <v>52241.535799999998</v>
      </c>
      <c r="J14" s="69">
        <v>18.1645491736497</v>
      </c>
      <c r="K14" s="68">
        <v>41999.725899999998</v>
      </c>
      <c r="L14" s="69">
        <v>18.532035615304999</v>
      </c>
      <c r="M14" s="69">
        <v>0.24385420810567701</v>
      </c>
      <c r="N14" s="68">
        <v>6586316.483</v>
      </c>
      <c r="O14" s="68">
        <v>66821001.2861</v>
      </c>
      <c r="P14" s="68">
        <v>4010</v>
      </c>
      <c r="Q14" s="68">
        <v>3099</v>
      </c>
      <c r="R14" s="69">
        <v>29.396579541787698</v>
      </c>
      <c r="S14" s="68">
        <v>71.721099650872802</v>
      </c>
      <c r="T14" s="68">
        <v>77.411029073894795</v>
      </c>
      <c r="U14" s="70">
        <v>-7.9334107406602801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198811.52720000001</v>
      </c>
      <c r="E15" s="68">
        <v>168732</v>
      </c>
      <c r="F15" s="69">
        <v>117.826806533438</v>
      </c>
      <c r="G15" s="68">
        <v>127843.326</v>
      </c>
      <c r="H15" s="69">
        <v>55.511854564860101</v>
      </c>
      <c r="I15" s="68">
        <v>-5030.9251000000004</v>
      </c>
      <c r="J15" s="69">
        <v>-2.5304997003212</v>
      </c>
      <c r="K15" s="68">
        <v>14865.344999999999</v>
      </c>
      <c r="L15" s="69">
        <v>11.627783369778699</v>
      </c>
      <c r="M15" s="69">
        <v>-1.3384331207920199</v>
      </c>
      <c r="N15" s="68">
        <v>4040723.8887999998</v>
      </c>
      <c r="O15" s="68">
        <v>51050857.823399998</v>
      </c>
      <c r="P15" s="68">
        <v>6781</v>
      </c>
      <c r="Q15" s="68">
        <v>5531</v>
      </c>
      <c r="R15" s="69">
        <v>22.5998915205207</v>
      </c>
      <c r="S15" s="68">
        <v>29.318909777319</v>
      </c>
      <c r="T15" s="68">
        <v>27.5257455975411</v>
      </c>
      <c r="U15" s="70">
        <v>6.1160670481855099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811404.11589999998</v>
      </c>
      <c r="E16" s="68">
        <v>778600</v>
      </c>
      <c r="F16" s="69">
        <v>104.213218070896</v>
      </c>
      <c r="G16" s="68">
        <v>469136.88449999999</v>
      </c>
      <c r="H16" s="69">
        <v>72.956794212585507</v>
      </c>
      <c r="I16" s="68">
        <v>56130.120999999999</v>
      </c>
      <c r="J16" s="69">
        <v>6.9176529795811001</v>
      </c>
      <c r="K16" s="68">
        <v>40563.698600000003</v>
      </c>
      <c r="L16" s="69">
        <v>8.6464526538415907</v>
      </c>
      <c r="M16" s="69">
        <v>0.383752540750808</v>
      </c>
      <c r="N16" s="68">
        <v>18203951.0264</v>
      </c>
      <c r="O16" s="68">
        <v>354005726.44450003</v>
      </c>
      <c r="P16" s="68">
        <v>41241</v>
      </c>
      <c r="Q16" s="68">
        <v>31470</v>
      </c>
      <c r="R16" s="69">
        <v>31.048617731172499</v>
      </c>
      <c r="S16" s="68">
        <v>19.674695470526899</v>
      </c>
      <c r="T16" s="68">
        <v>19.451925834127699</v>
      </c>
      <c r="U16" s="70">
        <v>1.1322647241624699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520737.25900000002</v>
      </c>
      <c r="E17" s="68">
        <v>1012200</v>
      </c>
      <c r="F17" s="69">
        <v>51.4460836791148</v>
      </c>
      <c r="G17" s="68">
        <v>487697.13419999997</v>
      </c>
      <c r="H17" s="69">
        <v>6.7747219499654898</v>
      </c>
      <c r="I17" s="68">
        <v>56092.446799999998</v>
      </c>
      <c r="J17" s="69">
        <v>10.771736769463599</v>
      </c>
      <c r="K17" s="68">
        <v>5937.0486000000001</v>
      </c>
      <c r="L17" s="69">
        <v>1.21736384810604</v>
      </c>
      <c r="M17" s="69">
        <v>8.4478672113278606</v>
      </c>
      <c r="N17" s="68">
        <v>12924399.150800001</v>
      </c>
      <c r="O17" s="68">
        <v>328992060.13190001</v>
      </c>
      <c r="P17" s="68">
        <v>12470</v>
      </c>
      <c r="Q17" s="68">
        <v>10814</v>
      </c>
      <c r="R17" s="69">
        <v>15.3134825226558</v>
      </c>
      <c r="S17" s="68">
        <v>41.759202806736198</v>
      </c>
      <c r="T17" s="68">
        <v>46.250726854078103</v>
      </c>
      <c r="U17" s="70">
        <v>-10.7557705738036</v>
      </c>
    </row>
    <row r="18" spans="1:21" ht="12" thickBot="1" x14ac:dyDescent="0.2">
      <c r="A18" s="53"/>
      <c r="B18" s="42" t="s">
        <v>16</v>
      </c>
      <c r="C18" s="43"/>
      <c r="D18" s="68">
        <v>2121073.9523</v>
      </c>
      <c r="E18" s="68">
        <v>2988700</v>
      </c>
      <c r="F18" s="69">
        <v>70.969784598654897</v>
      </c>
      <c r="G18" s="68">
        <v>1748050.2583999999</v>
      </c>
      <c r="H18" s="69">
        <v>21.3394147054691</v>
      </c>
      <c r="I18" s="68">
        <v>331525.76909999998</v>
      </c>
      <c r="J18" s="69">
        <v>15.6300900654835</v>
      </c>
      <c r="K18" s="68">
        <v>241837.25520000001</v>
      </c>
      <c r="L18" s="69">
        <v>13.8346854753109</v>
      </c>
      <c r="M18" s="69">
        <v>0.37086309892918401</v>
      </c>
      <c r="N18" s="68">
        <v>45783833.559600003</v>
      </c>
      <c r="O18" s="68">
        <v>786943856.44060004</v>
      </c>
      <c r="P18" s="68">
        <v>98164</v>
      </c>
      <c r="Q18" s="68">
        <v>72338</v>
      </c>
      <c r="R18" s="69">
        <v>35.701844120655799</v>
      </c>
      <c r="S18" s="68">
        <v>21.607452348111298</v>
      </c>
      <c r="T18" s="68">
        <v>21.896797005723101</v>
      </c>
      <c r="U18" s="70">
        <v>-1.3390965901498599</v>
      </c>
    </row>
    <row r="19" spans="1:21" ht="12" thickBot="1" x14ac:dyDescent="0.2">
      <c r="A19" s="53"/>
      <c r="B19" s="42" t="s">
        <v>17</v>
      </c>
      <c r="C19" s="43"/>
      <c r="D19" s="68">
        <v>687307.74930000002</v>
      </c>
      <c r="E19" s="68">
        <v>1108100</v>
      </c>
      <c r="F19" s="69">
        <v>62.025787320638898</v>
      </c>
      <c r="G19" s="68">
        <v>586392.88249999995</v>
      </c>
      <c r="H19" s="69">
        <v>17.209429004282001</v>
      </c>
      <c r="I19" s="68">
        <v>49870.8727</v>
      </c>
      <c r="J19" s="69">
        <v>7.2559741616170896</v>
      </c>
      <c r="K19" s="68">
        <v>56648.551899999999</v>
      </c>
      <c r="L19" s="69">
        <v>9.6605115086812106</v>
      </c>
      <c r="M19" s="69">
        <v>-0.11964435052045901</v>
      </c>
      <c r="N19" s="68">
        <v>17552596.415899999</v>
      </c>
      <c r="O19" s="68">
        <v>265028061.98859999</v>
      </c>
      <c r="P19" s="68">
        <v>17849</v>
      </c>
      <c r="Q19" s="68">
        <v>13514</v>
      </c>
      <c r="R19" s="69">
        <v>32.077845197572898</v>
      </c>
      <c r="S19" s="68">
        <v>38.506793058434603</v>
      </c>
      <c r="T19" s="68">
        <v>39.639245737753399</v>
      </c>
      <c r="U19" s="70">
        <v>-2.9409166263216799</v>
      </c>
    </row>
    <row r="20" spans="1:21" ht="12" thickBot="1" x14ac:dyDescent="0.2">
      <c r="A20" s="53"/>
      <c r="B20" s="42" t="s">
        <v>18</v>
      </c>
      <c r="C20" s="43"/>
      <c r="D20" s="68">
        <v>1285157.2080999999</v>
      </c>
      <c r="E20" s="68">
        <v>1698800</v>
      </c>
      <c r="F20" s="69">
        <v>75.650883453025699</v>
      </c>
      <c r="G20" s="68">
        <v>1483176.5301999999</v>
      </c>
      <c r="H20" s="69">
        <v>-13.3510285571535</v>
      </c>
      <c r="I20" s="68">
        <v>98172.357699999993</v>
      </c>
      <c r="J20" s="69">
        <v>7.6389376397880397</v>
      </c>
      <c r="K20" s="68">
        <v>67497.733600000007</v>
      </c>
      <c r="L20" s="69">
        <v>4.5508900812297899</v>
      </c>
      <c r="M20" s="69">
        <v>0.45445413444222599</v>
      </c>
      <c r="N20" s="68">
        <v>27341393.7487</v>
      </c>
      <c r="O20" s="68">
        <v>411754301.71850002</v>
      </c>
      <c r="P20" s="68">
        <v>46412</v>
      </c>
      <c r="Q20" s="68">
        <v>39532</v>
      </c>
      <c r="R20" s="69">
        <v>17.403622381867901</v>
      </c>
      <c r="S20" s="68">
        <v>27.690192366198399</v>
      </c>
      <c r="T20" s="68">
        <v>27.0784959931195</v>
      </c>
      <c r="U20" s="70">
        <v>2.2090723133639201</v>
      </c>
    </row>
    <row r="21" spans="1:21" ht="12" thickBot="1" x14ac:dyDescent="0.2">
      <c r="A21" s="53"/>
      <c r="B21" s="42" t="s">
        <v>19</v>
      </c>
      <c r="C21" s="43"/>
      <c r="D21" s="68">
        <v>461074.32439999998</v>
      </c>
      <c r="E21" s="68">
        <v>541800</v>
      </c>
      <c r="F21" s="69">
        <v>85.100465928386896</v>
      </c>
      <c r="G21" s="68">
        <v>363283.10680000001</v>
      </c>
      <c r="H21" s="69">
        <v>26.918735214912601</v>
      </c>
      <c r="I21" s="68">
        <v>47796.277499999997</v>
      </c>
      <c r="J21" s="69">
        <v>10.3662847767977</v>
      </c>
      <c r="K21" s="68">
        <v>41027.539400000001</v>
      </c>
      <c r="L21" s="69">
        <v>11.293544519973301</v>
      </c>
      <c r="M21" s="69">
        <v>0.16498035707205999</v>
      </c>
      <c r="N21" s="68">
        <v>10070889.392000001</v>
      </c>
      <c r="O21" s="68">
        <v>155171489.34599999</v>
      </c>
      <c r="P21" s="68">
        <v>38568</v>
      </c>
      <c r="Q21" s="68">
        <v>32437</v>
      </c>
      <c r="R21" s="69">
        <v>18.901254739957501</v>
      </c>
      <c r="S21" s="68">
        <v>11.9548414333126</v>
      </c>
      <c r="T21" s="68">
        <v>11.524130335727699</v>
      </c>
      <c r="U21" s="70">
        <v>3.6028173187197501</v>
      </c>
    </row>
    <row r="22" spans="1:21" ht="12" thickBot="1" x14ac:dyDescent="0.2">
      <c r="A22" s="53"/>
      <c r="B22" s="42" t="s">
        <v>20</v>
      </c>
      <c r="C22" s="43"/>
      <c r="D22" s="68">
        <v>1299601.6391</v>
      </c>
      <c r="E22" s="68">
        <v>1496900</v>
      </c>
      <c r="F22" s="69">
        <v>86.819536315051096</v>
      </c>
      <c r="G22" s="68">
        <v>1013114.9323</v>
      </c>
      <c r="H22" s="69">
        <v>28.2778091276979</v>
      </c>
      <c r="I22" s="68">
        <v>121133.07520000001</v>
      </c>
      <c r="J22" s="69">
        <v>9.3207850433219708</v>
      </c>
      <c r="K22" s="68">
        <v>126617.12579999999</v>
      </c>
      <c r="L22" s="69">
        <v>12.4978047172348</v>
      </c>
      <c r="M22" s="69">
        <v>-4.3312076193092998E-2</v>
      </c>
      <c r="N22" s="68">
        <v>27206760.5185</v>
      </c>
      <c r="O22" s="68">
        <v>469376496.2252</v>
      </c>
      <c r="P22" s="68">
        <v>76533</v>
      </c>
      <c r="Q22" s="68">
        <v>61925</v>
      </c>
      <c r="R22" s="69">
        <v>23.589826402906699</v>
      </c>
      <c r="S22" s="68">
        <v>16.980931612507</v>
      </c>
      <c r="T22" s="68">
        <v>16.5512053467905</v>
      </c>
      <c r="U22" s="70">
        <v>2.5306401057527701</v>
      </c>
    </row>
    <row r="23" spans="1:21" ht="12" thickBot="1" x14ac:dyDescent="0.2">
      <c r="A23" s="53"/>
      <c r="B23" s="42" t="s">
        <v>21</v>
      </c>
      <c r="C23" s="43"/>
      <c r="D23" s="68">
        <v>2800470.4827000001</v>
      </c>
      <c r="E23" s="68">
        <v>4200100</v>
      </c>
      <c r="F23" s="69">
        <v>66.6762811052118</v>
      </c>
      <c r="G23" s="68">
        <v>2516987.9564999999</v>
      </c>
      <c r="H23" s="69">
        <v>11.2627684795996</v>
      </c>
      <c r="I23" s="68">
        <v>269135.20289999997</v>
      </c>
      <c r="J23" s="69">
        <v>9.6103567083670995</v>
      </c>
      <c r="K23" s="68">
        <v>138763.9002</v>
      </c>
      <c r="L23" s="69">
        <v>5.5130935307675601</v>
      </c>
      <c r="M23" s="69">
        <v>0.93951886990850098</v>
      </c>
      <c r="N23" s="68">
        <v>69857425.029300004</v>
      </c>
      <c r="O23" s="68">
        <v>1039353304.3008</v>
      </c>
      <c r="P23" s="68">
        <v>89019</v>
      </c>
      <c r="Q23" s="68">
        <v>76063</v>
      </c>
      <c r="R23" s="69">
        <v>17.033248754322099</v>
      </c>
      <c r="S23" s="68">
        <v>31.459244461294801</v>
      </c>
      <c r="T23" s="68">
        <v>30.9708322995412</v>
      </c>
      <c r="U23" s="70">
        <v>1.55252349545304</v>
      </c>
    </row>
    <row r="24" spans="1:21" ht="12" thickBot="1" x14ac:dyDescent="0.2">
      <c r="A24" s="53"/>
      <c r="B24" s="42" t="s">
        <v>22</v>
      </c>
      <c r="C24" s="43"/>
      <c r="D24" s="68">
        <v>339046.61900000001</v>
      </c>
      <c r="E24" s="68">
        <v>433598</v>
      </c>
      <c r="F24" s="69">
        <v>78.193769113326198</v>
      </c>
      <c r="G24" s="68">
        <v>299280.99900000001</v>
      </c>
      <c r="H24" s="69">
        <v>13.287051344011299</v>
      </c>
      <c r="I24" s="68">
        <v>54557.931199999999</v>
      </c>
      <c r="J24" s="69">
        <v>16.091572115043</v>
      </c>
      <c r="K24" s="68">
        <v>56078.788</v>
      </c>
      <c r="L24" s="69">
        <v>18.737837746926299</v>
      </c>
      <c r="M24" s="69">
        <v>-2.7120001238258001E-2</v>
      </c>
      <c r="N24" s="68">
        <v>7343992.2847999996</v>
      </c>
      <c r="O24" s="68">
        <v>109133918.56990001</v>
      </c>
      <c r="P24" s="68">
        <v>33263</v>
      </c>
      <c r="Q24" s="68">
        <v>28675</v>
      </c>
      <c r="R24" s="69">
        <v>16</v>
      </c>
      <c r="S24" s="68">
        <v>10.192905600817699</v>
      </c>
      <c r="T24" s="68">
        <v>10.0483400034874</v>
      </c>
      <c r="U24" s="70">
        <v>1.41829624438755</v>
      </c>
    </row>
    <row r="25" spans="1:21" ht="12" thickBot="1" x14ac:dyDescent="0.2">
      <c r="A25" s="53"/>
      <c r="B25" s="42" t="s">
        <v>23</v>
      </c>
      <c r="C25" s="43"/>
      <c r="D25" s="68">
        <v>504168.71769999998</v>
      </c>
      <c r="E25" s="68">
        <v>706577</v>
      </c>
      <c r="F25" s="69">
        <v>71.353683703262405</v>
      </c>
      <c r="G25" s="68">
        <v>426748.83189999999</v>
      </c>
      <c r="H25" s="69">
        <v>18.1417920830166</v>
      </c>
      <c r="I25" s="68">
        <v>44414.639600000002</v>
      </c>
      <c r="J25" s="69">
        <v>8.8094794541434496</v>
      </c>
      <c r="K25" s="68">
        <v>33070.412700000001</v>
      </c>
      <c r="L25" s="69">
        <v>7.7493856404390602</v>
      </c>
      <c r="M25" s="69">
        <v>0.343032516797107</v>
      </c>
      <c r="N25" s="68">
        <v>10342562.329700001</v>
      </c>
      <c r="O25" s="68">
        <v>113122503.06200001</v>
      </c>
      <c r="P25" s="68">
        <v>24472</v>
      </c>
      <c r="Q25" s="68">
        <v>19672</v>
      </c>
      <c r="R25" s="69">
        <v>24.400162667751101</v>
      </c>
      <c r="S25" s="68">
        <v>20.601859991010102</v>
      </c>
      <c r="T25" s="68">
        <v>20.3619621899146</v>
      </c>
      <c r="U25" s="70">
        <v>1.1644472935949299</v>
      </c>
    </row>
    <row r="26" spans="1:21" ht="12" thickBot="1" x14ac:dyDescent="0.2">
      <c r="A26" s="53"/>
      <c r="B26" s="42" t="s">
        <v>24</v>
      </c>
      <c r="C26" s="43"/>
      <c r="D26" s="68">
        <v>669469.48239999998</v>
      </c>
      <c r="E26" s="68">
        <v>888300</v>
      </c>
      <c r="F26" s="69">
        <v>75.365246245637707</v>
      </c>
      <c r="G26" s="68">
        <v>570319.9743</v>
      </c>
      <c r="H26" s="69">
        <v>17.384891388679499</v>
      </c>
      <c r="I26" s="68">
        <v>158216.86429999999</v>
      </c>
      <c r="J26" s="69">
        <v>23.633170511791501</v>
      </c>
      <c r="K26" s="68">
        <v>134740.76879999999</v>
      </c>
      <c r="L26" s="69">
        <v>23.625469012439599</v>
      </c>
      <c r="M26" s="69">
        <v>0.17423156858223299</v>
      </c>
      <c r="N26" s="68">
        <v>16058240.877800001</v>
      </c>
      <c r="O26" s="68">
        <v>224619704.93290001</v>
      </c>
      <c r="P26" s="68">
        <v>51507</v>
      </c>
      <c r="Q26" s="68">
        <v>44673</v>
      </c>
      <c r="R26" s="69">
        <v>15.2978309045732</v>
      </c>
      <c r="S26" s="68">
        <v>12.997640755625399</v>
      </c>
      <c r="T26" s="68">
        <v>12.654862532178299</v>
      </c>
      <c r="U26" s="70">
        <v>2.63723417112308</v>
      </c>
    </row>
    <row r="27" spans="1:21" ht="12" thickBot="1" x14ac:dyDescent="0.2">
      <c r="A27" s="53"/>
      <c r="B27" s="42" t="s">
        <v>25</v>
      </c>
      <c r="C27" s="43"/>
      <c r="D27" s="68">
        <v>339659.93320000003</v>
      </c>
      <c r="E27" s="68">
        <v>404765</v>
      </c>
      <c r="F27" s="69">
        <v>83.915341790915704</v>
      </c>
      <c r="G27" s="68">
        <v>278035.6924</v>
      </c>
      <c r="H27" s="69">
        <v>22.1641474402299</v>
      </c>
      <c r="I27" s="68">
        <v>85638.990300000005</v>
      </c>
      <c r="J27" s="69">
        <v>25.213156433606699</v>
      </c>
      <c r="K27" s="68">
        <v>82506.699299999993</v>
      </c>
      <c r="L27" s="69">
        <v>29.674858859955499</v>
      </c>
      <c r="M27" s="69">
        <v>3.7964080814950001E-2</v>
      </c>
      <c r="N27" s="68">
        <v>7236774.2259999998</v>
      </c>
      <c r="O27" s="68">
        <v>101010736.45460001</v>
      </c>
      <c r="P27" s="68">
        <v>43186</v>
      </c>
      <c r="Q27" s="68">
        <v>36335</v>
      </c>
      <c r="R27" s="69">
        <v>18.8550983899821</v>
      </c>
      <c r="S27" s="68">
        <v>7.8650473116287696</v>
      </c>
      <c r="T27" s="68">
        <v>7.5864734498417503</v>
      </c>
      <c r="U27" s="70">
        <v>3.5419222637750001</v>
      </c>
    </row>
    <row r="28" spans="1:21" ht="12" thickBot="1" x14ac:dyDescent="0.2">
      <c r="A28" s="53"/>
      <c r="B28" s="42" t="s">
        <v>26</v>
      </c>
      <c r="C28" s="43"/>
      <c r="D28" s="68">
        <v>1602511.4759</v>
      </c>
      <c r="E28" s="68">
        <v>2196000</v>
      </c>
      <c r="F28" s="69">
        <v>72.974110924407995</v>
      </c>
      <c r="G28" s="68">
        <v>1307362.9084000001</v>
      </c>
      <c r="H28" s="69">
        <v>22.575871290490699</v>
      </c>
      <c r="I28" s="68">
        <v>46343.777000000002</v>
      </c>
      <c r="J28" s="69">
        <v>2.89194665354721</v>
      </c>
      <c r="K28" s="68">
        <v>53829.841099999998</v>
      </c>
      <c r="L28" s="69">
        <v>4.1174367694031497</v>
      </c>
      <c r="M28" s="69">
        <v>-0.13906903581775601</v>
      </c>
      <c r="N28" s="68">
        <v>35301827.425999999</v>
      </c>
      <c r="O28" s="68">
        <v>368793071.55070001</v>
      </c>
      <c r="P28" s="68">
        <v>56771</v>
      </c>
      <c r="Q28" s="68">
        <v>49387</v>
      </c>
      <c r="R28" s="69">
        <v>14.951302974467</v>
      </c>
      <c r="S28" s="68">
        <v>28.227642209931101</v>
      </c>
      <c r="T28" s="68">
        <v>27.439442166967002</v>
      </c>
      <c r="U28" s="70">
        <v>2.7922985458799801</v>
      </c>
    </row>
    <row r="29" spans="1:21" ht="12" thickBot="1" x14ac:dyDescent="0.2">
      <c r="A29" s="53"/>
      <c r="B29" s="42" t="s">
        <v>27</v>
      </c>
      <c r="C29" s="43"/>
      <c r="D29" s="68">
        <v>820298.26459999999</v>
      </c>
      <c r="E29" s="68">
        <v>840600</v>
      </c>
      <c r="F29" s="69">
        <v>97.584851843921001</v>
      </c>
      <c r="G29" s="68">
        <v>613284.09439999994</v>
      </c>
      <c r="H29" s="69">
        <v>33.755020241072799</v>
      </c>
      <c r="I29" s="68">
        <v>126649.4767</v>
      </c>
      <c r="J29" s="69">
        <v>15.4394422328515</v>
      </c>
      <c r="K29" s="68">
        <v>98327.487200000003</v>
      </c>
      <c r="L29" s="69">
        <v>16.032942660317602</v>
      </c>
      <c r="M29" s="69">
        <v>0.28803735665890201</v>
      </c>
      <c r="N29" s="68">
        <v>18398784.3684</v>
      </c>
      <c r="O29" s="68">
        <v>245193630.4725</v>
      </c>
      <c r="P29" s="68">
        <v>110095</v>
      </c>
      <c r="Q29" s="68">
        <v>104714</v>
      </c>
      <c r="R29" s="69">
        <v>5.1387589052084701</v>
      </c>
      <c r="S29" s="68">
        <v>7.4508221499614002</v>
      </c>
      <c r="T29" s="68">
        <v>6.4713027035544401</v>
      </c>
      <c r="U29" s="70">
        <v>13.1464612453812</v>
      </c>
    </row>
    <row r="30" spans="1:21" ht="12" thickBot="1" x14ac:dyDescent="0.2">
      <c r="A30" s="53"/>
      <c r="B30" s="42" t="s">
        <v>28</v>
      </c>
      <c r="C30" s="43"/>
      <c r="D30" s="68">
        <v>943291.86769999994</v>
      </c>
      <c r="E30" s="68">
        <v>1403200</v>
      </c>
      <c r="F30" s="69">
        <v>67.224334927309002</v>
      </c>
      <c r="G30" s="68">
        <v>914917.11300000001</v>
      </c>
      <c r="H30" s="69">
        <v>3.1013470287991001</v>
      </c>
      <c r="I30" s="68">
        <v>115791.4069</v>
      </c>
      <c r="J30" s="69">
        <v>12.2752470221471</v>
      </c>
      <c r="K30" s="68">
        <v>149815.9987</v>
      </c>
      <c r="L30" s="69">
        <v>16.374816534883202</v>
      </c>
      <c r="M30" s="69">
        <v>-0.22710920125515299</v>
      </c>
      <c r="N30" s="68">
        <v>22904611.9888</v>
      </c>
      <c r="O30" s="68">
        <v>422429517.41900003</v>
      </c>
      <c r="P30" s="68">
        <v>65210</v>
      </c>
      <c r="Q30" s="68">
        <v>57128</v>
      </c>
      <c r="R30" s="69">
        <v>14.1471782663493</v>
      </c>
      <c r="S30" s="68">
        <v>14.465448055513001</v>
      </c>
      <c r="T30" s="68">
        <v>13.975652298347599</v>
      </c>
      <c r="U30" s="70">
        <v>3.3859701772508899</v>
      </c>
    </row>
    <row r="31" spans="1:21" ht="12" thickBot="1" x14ac:dyDescent="0.2">
      <c r="A31" s="53"/>
      <c r="B31" s="42" t="s">
        <v>29</v>
      </c>
      <c r="C31" s="43"/>
      <c r="D31" s="68">
        <v>866304.66220000002</v>
      </c>
      <c r="E31" s="68">
        <v>1497300</v>
      </c>
      <c r="F31" s="69">
        <v>57.857788165364298</v>
      </c>
      <c r="G31" s="68">
        <v>780507.8077</v>
      </c>
      <c r="H31" s="69">
        <v>10.9924402617863</v>
      </c>
      <c r="I31" s="68">
        <v>22539.160400000001</v>
      </c>
      <c r="J31" s="69">
        <v>2.6017591020186002</v>
      </c>
      <c r="K31" s="68">
        <v>36490.005700000002</v>
      </c>
      <c r="L31" s="69">
        <v>4.6751621623784603</v>
      </c>
      <c r="M31" s="69">
        <v>-0.38231962512409301</v>
      </c>
      <c r="N31" s="68">
        <v>21089606.905000001</v>
      </c>
      <c r="O31" s="68">
        <v>382113145.4551</v>
      </c>
      <c r="P31" s="68">
        <v>31573</v>
      </c>
      <c r="Q31" s="68">
        <v>28913</v>
      </c>
      <c r="R31" s="69">
        <v>9.2000138346072706</v>
      </c>
      <c r="S31" s="68">
        <v>27.4381484876318</v>
      </c>
      <c r="T31" s="68">
        <v>29.3492627779891</v>
      </c>
      <c r="U31" s="70">
        <v>-6.9651721989140896</v>
      </c>
    </row>
    <row r="32" spans="1:21" ht="12" thickBot="1" x14ac:dyDescent="0.2">
      <c r="A32" s="53"/>
      <c r="B32" s="42" t="s">
        <v>30</v>
      </c>
      <c r="C32" s="43"/>
      <c r="D32" s="68">
        <v>150210.67430000001</v>
      </c>
      <c r="E32" s="68">
        <v>206274</v>
      </c>
      <c r="F32" s="69">
        <v>72.820944132561607</v>
      </c>
      <c r="G32" s="68">
        <v>149103.4394</v>
      </c>
      <c r="H32" s="69">
        <v>0.74259514365033796</v>
      </c>
      <c r="I32" s="68">
        <v>40996.539900000003</v>
      </c>
      <c r="J32" s="69">
        <v>27.2926941384485</v>
      </c>
      <c r="K32" s="68">
        <v>37667.089200000002</v>
      </c>
      <c r="L32" s="69">
        <v>25.2623878775529</v>
      </c>
      <c r="M32" s="69">
        <v>8.8391504910870999E-2</v>
      </c>
      <c r="N32" s="68">
        <v>3336762.2178000002</v>
      </c>
      <c r="O32" s="68">
        <v>52404433.177000001</v>
      </c>
      <c r="P32" s="68">
        <v>31552</v>
      </c>
      <c r="Q32" s="68">
        <v>28020</v>
      </c>
      <c r="R32" s="69">
        <v>12.6052819414704</v>
      </c>
      <c r="S32" s="68">
        <v>4.7607338457150101</v>
      </c>
      <c r="T32" s="68">
        <v>4.46249608493933</v>
      </c>
      <c r="U32" s="70">
        <v>6.2645333774354102</v>
      </c>
    </row>
    <row r="33" spans="1:21" ht="12" thickBot="1" x14ac:dyDescent="0.2">
      <c r="A33" s="53"/>
      <c r="B33" s="42" t="s">
        <v>31</v>
      </c>
      <c r="C33" s="43"/>
      <c r="D33" s="68">
        <v>5.7135999999999996</v>
      </c>
      <c r="E33" s="71"/>
      <c r="F33" s="71"/>
      <c r="G33" s="68">
        <v>13.7509</v>
      </c>
      <c r="H33" s="69">
        <v>-58.4492651390091</v>
      </c>
      <c r="I33" s="68">
        <v>0.3992</v>
      </c>
      <c r="J33" s="69">
        <v>6.9868384206104697</v>
      </c>
      <c r="K33" s="68">
        <v>2.2465999999999999</v>
      </c>
      <c r="L33" s="69">
        <v>16.337839705037499</v>
      </c>
      <c r="M33" s="69">
        <v>-0.82230926733731002</v>
      </c>
      <c r="N33" s="68">
        <v>46.939</v>
      </c>
      <c r="O33" s="68">
        <v>5055.4161000000004</v>
      </c>
      <c r="P33" s="68">
        <v>2</v>
      </c>
      <c r="Q33" s="71"/>
      <c r="R33" s="71"/>
      <c r="S33" s="68">
        <v>2.8567999999999998</v>
      </c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279590.14659999998</v>
      </c>
      <c r="E35" s="68">
        <v>290600</v>
      </c>
      <c r="F35" s="69">
        <v>96.211337439779797</v>
      </c>
      <c r="G35" s="68">
        <v>321040.36749999999</v>
      </c>
      <c r="H35" s="69">
        <v>-12.911217745849401</v>
      </c>
      <c r="I35" s="68">
        <v>23408.579699999998</v>
      </c>
      <c r="J35" s="69">
        <v>8.3724623291141391</v>
      </c>
      <c r="K35" s="68">
        <v>36145.372100000001</v>
      </c>
      <c r="L35" s="69">
        <v>11.2588246710128</v>
      </c>
      <c r="M35" s="69">
        <v>-0.35237685103261102</v>
      </c>
      <c r="N35" s="68">
        <v>7753478.5438999999</v>
      </c>
      <c r="O35" s="68">
        <v>68144835.270999998</v>
      </c>
      <c r="P35" s="68">
        <v>15461</v>
      </c>
      <c r="Q35" s="68">
        <v>14463</v>
      </c>
      <c r="R35" s="69">
        <v>6.9003664523266304</v>
      </c>
      <c r="S35" s="68">
        <v>18.083574581204299</v>
      </c>
      <c r="T35" s="68">
        <v>17.8452366659753</v>
      </c>
      <c r="U35" s="70">
        <v>1.3179801048670701</v>
      </c>
    </row>
    <row r="36" spans="1:21" ht="12" thickBot="1" x14ac:dyDescent="0.2">
      <c r="A36" s="53"/>
      <c r="B36" s="42" t="s">
        <v>37</v>
      </c>
      <c r="C36" s="43"/>
      <c r="D36" s="71"/>
      <c r="E36" s="68">
        <v>1218300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541100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461200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202969.91560000001</v>
      </c>
      <c r="E39" s="68">
        <v>495109</v>
      </c>
      <c r="F39" s="69">
        <v>40.994996172560001</v>
      </c>
      <c r="G39" s="68">
        <v>242938.46100000001</v>
      </c>
      <c r="H39" s="69">
        <v>-16.452127520475202</v>
      </c>
      <c r="I39" s="68">
        <v>10961.2552</v>
      </c>
      <c r="J39" s="69">
        <v>5.4004334423638101</v>
      </c>
      <c r="K39" s="68">
        <v>10989.591200000001</v>
      </c>
      <c r="L39" s="69">
        <v>4.5236111049538597</v>
      </c>
      <c r="M39" s="69">
        <v>-2.578439860438E-3</v>
      </c>
      <c r="N39" s="68">
        <v>6200492.0595000004</v>
      </c>
      <c r="O39" s="68">
        <v>100574204.8204</v>
      </c>
      <c r="P39" s="68">
        <v>416</v>
      </c>
      <c r="Q39" s="68">
        <v>340</v>
      </c>
      <c r="R39" s="69">
        <v>22.352941176470601</v>
      </c>
      <c r="S39" s="68">
        <v>487.90845096153902</v>
      </c>
      <c r="T39" s="68">
        <v>576.46809882352898</v>
      </c>
      <c r="U39" s="70">
        <v>-18.150873936998501</v>
      </c>
    </row>
    <row r="40" spans="1:21" ht="12" thickBot="1" x14ac:dyDescent="0.2">
      <c r="A40" s="53"/>
      <c r="B40" s="42" t="s">
        <v>34</v>
      </c>
      <c r="C40" s="43"/>
      <c r="D40" s="68">
        <v>743744.80519999994</v>
      </c>
      <c r="E40" s="68">
        <v>616414</v>
      </c>
      <c r="F40" s="69">
        <v>120.65670234615099</v>
      </c>
      <c r="G40" s="68">
        <v>636092.1531</v>
      </c>
      <c r="H40" s="69">
        <v>16.9240654165209</v>
      </c>
      <c r="I40" s="68">
        <v>44954.670599999998</v>
      </c>
      <c r="J40" s="69">
        <v>6.0443676763444802</v>
      </c>
      <c r="K40" s="68">
        <v>37057.407399999996</v>
      </c>
      <c r="L40" s="69">
        <v>5.8257922565779898</v>
      </c>
      <c r="M40" s="69">
        <v>0.21310889654952</v>
      </c>
      <c r="N40" s="68">
        <v>15399896.5656</v>
      </c>
      <c r="O40" s="68">
        <v>194270470.58989999</v>
      </c>
      <c r="P40" s="68">
        <v>3511</v>
      </c>
      <c r="Q40" s="68">
        <v>2759</v>
      </c>
      <c r="R40" s="69">
        <v>27.256252265313499</v>
      </c>
      <c r="S40" s="68">
        <v>211.83275568214199</v>
      </c>
      <c r="T40" s="68">
        <v>208.97871583907201</v>
      </c>
      <c r="U40" s="70">
        <v>1.3473080845684999</v>
      </c>
    </row>
    <row r="41" spans="1:21" ht="12" thickBot="1" x14ac:dyDescent="0.2">
      <c r="A41" s="53"/>
      <c r="B41" s="42" t="s">
        <v>40</v>
      </c>
      <c r="C41" s="43"/>
      <c r="D41" s="71"/>
      <c r="E41" s="68">
        <v>493700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163019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6923.0770000000002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12747.01</v>
      </c>
      <c r="E44" s="74"/>
      <c r="F44" s="74"/>
      <c r="G44" s="73">
        <v>44891.222000000002</v>
      </c>
      <c r="H44" s="75">
        <v>-71.604671398787104</v>
      </c>
      <c r="I44" s="73">
        <v>1561.4236000000001</v>
      </c>
      <c r="J44" s="75">
        <v>12.2493321963347</v>
      </c>
      <c r="K44" s="73">
        <v>4678.7855</v>
      </c>
      <c r="L44" s="75">
        <v>10.4224952931778</v>
      </c>
      <c r="M44" s="75">
        <v>-0.66627587436953495</v>
      </c>
      <c r="N44" s="73">
        <v>659596.79819999996</v>
      </c>
      <c r="O44" s="73">
        <v>11591770.767000001</v>
      </c>
      <c r="P44" s="73">
        <v>28</v>
      </c>
      <c r="Q44" s="73">
        <v>39</v>
      </c>
      <c r="R44" s="75">
        <v>-28.205128205128201</v>
      </c>
      <c r="S44" s="73">
        <v>455.25035714285701</v>
      </c>
      <c r="T44" s="73">
        <v>332.81682051282098</v>
      </c>
      <c r="U44" s="76">
        <v>26.893671736674101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101782</v>
      </c>
      <c r="D2" s="32">
        <v>1086849.3649170899</v>
      </c>
      <c r="E2" s="32">
        <v>1061922.52762051</v>
      </c>
      <c r="F2" s="32">
        <v>24926.837296581201</v>
      </c>
      <c r="G2" s="32">
        <v>1061922.52762051</v>
      </c>
      <c r="H2" s="32">
        <v>2.29349513384338E-2</v>
      </c>
    </row>
    <row r="3" spans="1:8" ht="14.25" x14ac:dyDescent="0.2">
      <c r="A3" s="32">
        <v>2</v>
      </c>
      <c r="B3" s="33">
        <v>13</v>
      </c>
      <c r="C3" s="32">
        <v>22101</v>
      </c>
      <c r="D3" s="32">
        <v>131249.27859181599</v>
      </c>
      <c r="E3" s="32">
        <v>101573.460929098</v>
      </c>
      <c r="F3" s="32">
        <v>29675.8176627184</v>
      </c>
      <c r="G3" s="32">
        <v>101573.460929098</v>
      </c>
      <c r="H3" s="32">
        <v>0.22610271066715701</v>
      </c>
    </row>
    <row r="4" spans="1:8" ht="14.25" x14ac:dyDescent="0.2">
      <c r="A4" s="32">
        <v>3</v>
      </c>
      <c r="B4" s="33">
        <v>14</v>
      </c>
      <c r="C4" s="32">
        <v>122546</v>
      </c>
      <c r="D4" s="32">
        <v>204712.46334273499</v>
      </c>
      <c r="E4" s="32">
        <v>150622.77963589699</v>
      </c>
      <c r="F4" s="32">
        <v>54089.683706837597</v>
      </c>
      <c r="G4" s="32">
        <v>150622.77963589699</v>
      </c>
      <c r="H4" s="32">
        <v>0.26422271914279699</v>
      </c>
    </row>
    <row r="5" spans="1:8" ht="14.25" x14ac:dyDescent="0.2">
      <c r="A5" s="32">
        <v>4</v>
      </c>
      <c r="B5" s="33">
        <v>15</v>
      </c>
      <c r="C5" s="32">
        <v>6158</v>
      </c>
      <c r="D5" s="32">
        <v>107648.65294188001</v>
      </c>
      <c r="E5" s="32">
        <v>87475.672350427398</v>
      </c>
      <c r="F5" s="32">
        <v>20172.980591453001</v>
      </c>
      <c r="G5" s="32">
        <v>87475.672350427398</v>
      </c>
      <c r="H5" s="32">
        <v>0.18739649814609799</v>
      </c>
    </row>
    <row r="6" spans="1:8" ht="14.25" x14ac:dyDescent="0.2">
      <c r="A6" s="32">
        <v>5</v>
      </c>
      <c r="B6" s="33">
        <v>16</v>
      </c>
      <c r="C6" s="32">
        <v>3114</v>
      </c>
      <c r="D6" s="32">
        <v>253039.35488888901</v>
      </c>
      <c r="E6" s="32">
        <v>220222.14431282101</v>
      </c>
      <c r="F6" s="32">
        <v>32817.210576068399</v>
      </c>
      <c r="G6" s="32">
        <v>220222.14431282101</v>
      </c>
      <c r="H6" s="32">
        <v>0.12969212077891401</v>
      </c>
    </row>
    <row r="7" spans="1:8" ht="14.25" x14ac:dyDescent="0.2">
      <c r="A7" s="32">
        <v>6</v>
      </c>
      <c r="B7" s="33">
        <v>17</v>
      </c>
      <c r="C7" s="32">
        <v>27567</v>
      </c>
      <c r="D7" s="32">
        <v>451754.557683761</v>
      </c>
      <c r="E7" s="32">
        <v>370961.46797606797</v>
      </c>
      <c r="F7" s="32">
        <v>80793.089707692299</v>
      </c>
      <c r="G7" s="32">
        <v>370961.46797606797</v>
      </c>
      <c r="H7" s="32">
        <v>0.17884288787684899</v>
      </c>
    </row>
    <row r="8" spans="1:8" ht="14.25" x14ac:dyDescent="0.2">
      <c r="A8" s="32">
        <v>7</v>
      </c>
      <c r="B8" s="33">
        <v>18</v>
      </c>
      <c r="C8" s="32">
        <v>162192</v>
      </c>
      <c r="D8" s="32">
        <v>287601.60345897399</v>
      </c>
      <c r="E8" s="32">
        <v>235360.07500000001</v>
      </c>
      <c r="F8" s="32">
        <v>52241.528458974397</v>
      </c>
      <c r="G8" s="32">
        <v>235360.07500000001</v>
      </c>
      <c r="H8" s="32">
        <v>0.18164547009010801</v>
      </c>
    </row>
    <row r="9" spans="1:8" ht="14.25" x14ac:dyDescent="0.2">
      <c r="A9" s="32">
        <v>8</v>
      </c>
      <c r="B9" s="33">
        <v>19</v>
      </c>
      <c r="C9" s="32">
        <v>28697</v>
      </c>
      <c r="D9" s="32">
        <v>198811.79651196601</v>
      </c>
      <c r="E9" s="32">
        <v>203842.45192905999</v>
      </c>
      <c r="F9" s="32">
        <v>-5030.6554170940199</v>
      </c>
      <c r="G9" s="32">
        <v>203842.45192905999</v>
      </c>
      <c r="H9" s="32">
        <v>-2.53036062515095E-2</v>
      </c>
    </row>
    <row r="10" spans="1:8" ht="14.25" x14ac:dyDescent="0.2">
      <c r="A10" s="32">
        <v>9</v>
      </c>
      <c r="B10" s="33">
        <v>21</v>
      </c>
      <c r="C10" s="32">
        <v>179052</v>
      </c>
      <c r="D10" s="32">
        <v>811403.83050085499</v>
      </c>
      <c r="E10" s="32">
        <v>755273.99471965805</v>
      </c>
      <c r="F10" s="32">
        <v>56129.835781196598</v>
      </c>
      <c r="G10" s="32">
        <v>755273.99471965805</v>
      </c>
      <c r="H10" s="36">
        <v>6.9176202614855006E-2</v>
      </c>
    </row>
    <row r="11" spans="1:8" ht="14.25" x14ac:dyDescent="0.2">
      <c r="A11" s="32">
        <v>10</v>
      </c>
      <c r="B11" s="33">
        <v>22</v>
      </c>
      <c r="C11" s="32">
        <v>30522</v>
      </c>
      <c r="D11" s="32">
        <v>520737.38552051299</v>
      </c>
      <c r="E11" s="32">
        <v>464644.81363760697</v>
      </c>
      <c r="F11" s="32">
        <v>56092.571882905999</v>
      </c>
      <c r="G11" s="32">
        <v>464644.81363760697</v>
      </c>
      <c r="H11" s="32">
        <v>0.107717581726608</v>
      </c>
    </row>
    <row r="12" spans="1:8" ht="14.25" x14ac:dyDescent="0.2">
      <c r="A12" s="32">
        <v>11</v>
      </c>
      <c r="B12" s="33">
        <v>23</v>
      </c>
      <c r="C12" s="32">
        <v>228614.56899999999</v>
      </c>
      <c r="D12" s="32">
        <v>2121073.73005385</v>
      </c>
      <c r="E12" s="32">
        <v>1789548.17125385</v>
      </c>
      <c r="F12" s="32">
        <v>331525.5588</v>
      </c>
      <c r="G12" s="32">
        <v>1789548.17125385</v>
      </c>
      <c r="H12" s="32">
        <v>0.15630081788415001</v>
      </c>
    </row>
    <row r="13" spans="1:8" ht="14.25" x14ac:dyDescent="0.2">
      <c r="A13" s="32">
        <v>12</v>
      </c>
      <c r="B13" s="33">
        <v>24</v>
      </c>
      <c r="C13" s="32">
        <v>34959.292000000001</v>
      </c>
      <c r="D13" s="32">
        <v>687307.81013760704</v>
      </c>
      <c r="E13" s="32">
        <v>637436.87316666695</v>
      </c>
      <c r="F13" s="32">
        <v>49870.936970940202</v>
      </c>
      <c r="G13" s="32">
        <v>637436.87316666695</v>
      </c>
      <c r="H13" s="32">
        <v>7.2559828704631499E-2</v>
      </c>
    </row>
    <row r="14" spans="1:8" ht="14.25" x14ac:dyDescent="0.2">
      <c r="A14" s="32">
        <v>13</v>
      </c>
      <c r="B14" s="33">
        <v>25</v>
      </c>
      <c r="C14" s="32">
        <v>100288</v>
      </c>
      <c r="D14" s="32">
        <v>1285157.5707</v>
      </c>
      <c r="E14" s="32">
        <v>1186984.8504000001</v>
      </c>
      <c r="F14" s="32">
        <v>98172.720300000001</v>
      </c>
      <c r="G14" s="32">
        <v>1186984.8504000001</v>
      </c>
      <c r="H14" s="32">
        <v>7.6389636989437196E-2</v>
      </c>
    </row>
    <row r="15" spans="1:8" ht="14.25" x14ac:dyDescent="0.2">
      <c r="A15" s="32">
        <v>14</v>
      </c>
      <c r="B15" s="33">
        <v>26</v>
      </c>
      <c r="C15" s="32">
        <v>86926</v>
      </c>
      <c r="D15" s="32">
        <v>461073.91048510699</v>
      </c>
      <c r="E15" s="32">
        <v>413278.04696383001</v>
      </c>
      <c r="F15" s="32">
        <v>47795.863521276799</v>
      </c>
      <c r="G15" s="32">
        <v>413278.04696383001</v>
      </c>
      <c r="H15" s="32">
        <v>0.10366204297048499</v>
      </c>
    </row>
    <row r="16" spans="1:8" ht="14.25" x14ac:dyDescent="0.2">
      <c r="A16" s="32">
        <v>15</v>
      </c>
      <c r="B16" s="33">
        <v>27</v>
      </c>
      <c r="C16" s="32">
        <v>164619.46</v>
      </c>
      <c r="D16" s="32">
        <v>1299602.9405</v>
      </c>
      <c r="E16" s="32">
        <v>1178468.5637000001</v>
      </c>
      <c r="F16" s="32">
        <v>121134.3768</v>
      </c>
      <c r="G16" s="32">
        <v>1178468.5637000001</v>
      </c>
      <c r="H16" s="32">
        <v>9.32087586331527E-2</v>
      </c>
    </row>
    <row r="17" spans="1:8" ht="14.25" x14ac:dyDescent="0.2">
      <c r="A17" s="32">
        <v>16</v>
      </c>
      <c r="B17" s="33">
        <v>29</v>
      </c>
      <c r="C17" s="32">
        <v>212969</v>
      </c>
      <c r="D17" s="32">
        <v>2800472.5647470099</v>
      </c>
      <c r="E17" s="32">
        <v>2531335.3106341902</v>
      </c>
      <c r="F17" s="32">
        <v>269137.25411282101</v>
      </c>
      <c r="G17" s="32">
        <v>2531335.3106341902</v>
      </c>
      <c r="H17" s="32">
        <v>9.6104228086638696E-2</v>
      </c>
    </row>
    <row r="18" spans="1:8" ht="14.25" x14ac:dyDescent="0.2">
      <c r="A18" s="32">
        <v>17</v>
      </c>
      <c r="B18" s="33">
        <v>31</v>
      </c>
      <c r="C18" s="32">
        <v>35561.472999999998</v>
      </c>
      <c r="D18" s="32">
        <v>339046.646260207</v>
      </c>
      <c r="E18" s="32">
        <v>284488.69825806899</v>
      </c>
      <c r="F18" s="32">
        <v>54557.948002138699</v>
      </c>
      <c r="G18" s="32">
        <v>284488.69825806899</v>
      </c>
      <c r="H18" s="32">
        <v>0.160915757769411</v>
      </c>
    </row>
    <row r="19" spans="1:8" ht="14.25" x14ac:dyDescent="0.2">
      <c r="A19" s="32">
        <v>18</v>
      </c>
      <c r="B19" s="33">
        <v>32</v>
      </c>
      <c r="C19" s="32">
        <v>31965.521000000001</v>
      </c>
      <c r="D19" s="32">
        <v>504168.72954241</v>
      </c>
      <c r="E19" s="32">
        <v>459754.07693992398</v>
      </c>
      <c r="F19" s="32">
        <v>44414.652602485403</v>
      </c>
      <c r="G19" s="32">
        <v>459754.07693992398</v>
      </c>
      <c r="H19" s="32">
        <v>8.8094818262125799E-2</v>
      </c>
    </row>
    <row r="20" spans="1:8" ht="14.25" x14ac:dyDescent="0.2">
      <c r="A20" s="32">
        <v>19</v>
      </c>
      <c r="B20" s="33">
        <v>33</v>
      </c>
      <c r="C20" s="32">
        <v>38555.372000000003</v>
      </c>
      <c r="D20" s="32">
        <v>669469.46663097304</v>
      </c>
      <c r="E20" s="32">
        <v>511252.576412934</v>
      </c>
      <c r="F20" s="32">
        <v>158216.89021803901</v>
      </c>
      <c r="G20" s="32">
        <v>511252.576412934</v>
      </c>
      <c r="H20" s="32">
        <v>0.23633174939888901</v>
      </c>
    </row>
    <row r="21" spans="1:8" ht="14.25" x14ac:dyDescent="0.2">
      <c r="A21" s="32">
        <v>20</v>
      </c>
      <c r="B21" s="33">
        <v>34</v>
      </c>
      <c r="C21" s="32">
        <v>53075.23</v>
      </c>
      <c r="D21" s="32">
        <v>339659.99834444397</v>
      </c>
      <c r="E21" s="32">
        <v>254020.96937732701</v>
      </c>
      <c r="F21" s="32">
        <v>85639.028967117003</v>
      </c>
      <c r="G21" s="32">
        <v>254020.96937732701</v>
      </c>
      <c r="H21" s="32">
        <v>0.252131629819628</v>
      </c>
    </row>
    <row r="22" spans="1:8" ht="14.25" x14ac:dyDescent="0.2">
      <c r="A22" s="32">
        <v>21</v>
      </c>
      <c r="B22" s="33">
        <v>35</v>
      </c>
      <c r="C22" s="32">
        <v>70644.726999999999</v>
      </c>
      <c r="D22" s="32">
        <v>1602511.47026726</v>
      </c>
      <c r="E22" s="32">
        <v>1556167.7045619499</v>
      </c>
      <c r="F22" s="32">
        <v>46343.765705309699</v>
      </c>
      <c r="G22" s="32">
        <v>1556167.7045619499</v>
      </c>
      <c r="H22" s="32">
        <v>2.8919459589004302E-2</v>
      </c>
    </row>
    <row r="23" spans="1:8" ht="14.25" x14ac:dyDescent="0.2">
      <c r="A23" s="32">
        <v>22</v>
      </c>
      <c r="B23" s="33">
        <v>36</v>
      </c>
      <c r="C23" s="32">
        <v>198243.88699999999</v>
      </c>
      <c r="D23" s="32">
        <v>820298.26269114995</v>
      </c>
      <c r="E23" s="32">
        <v>693648.76625127101</v>
      </c>
      <c r="F23" s="32">
        <v>126649.496439879</v>
      </c>
      <c r="G23" s="32">
        <v>693648.76625127101</v>
      </c>
      <c r="H23" s="32">
        <v>0.15439444675206401</v>
      </c>
    </row>
    <row r="24" spans="1:8" ht="14.25" x14ac:dyDescent="0.2">
      <c r="A24" s="32">
        <v>23</v>
      </c>
      <c r="B24" s="33">
        <v>37</v>
      </c>
      <c r="C24" s="32">
        <v>100624.48699999999</v>
      </c>
      <c r="D24" s="32">
        <v>943291.86806283204</v>
      </c>
      <c r="E24" s="32">
        <v>827500.43468078505</v>
      </c>
      <c r="F24" s="32">
        <v>115791.43338204701</v>
      </c>
      <c r="G24" s="32">
        <v>827500.43468078505</v>
      </c>
      <c r="H24" s="32">
        <v>0.12275249824833</v>
      </c>
    </row>
    <row r="25" spans="1:8" ht="14.25" x14ac:dyDescent="0.2">
      <c r="A25" s="32">
        <v>24</v>
      </c>
      <c r="B25" s="33">
        <v>38</v>
      </c>
      <c r="C25" s="32">
        <v>170589.42600000001</v>
      </c>
      <c r="D25" s="32">
        <v>866304.53550619504</v>
      </c>
      <c r="E25" s="32">
        <v>843765.50080796506</v>
      </c>
      <c r="F25" s="32">
        <v>22539.034698230102</v>
      </c>
      <c r="G25" s="32">
        <v>843765.50080796506</v>
      </c>
      <c r="H25" s="32">
        <v>2.6017449724028301E-2</v>
      </c>
    </row>
    <row r="26" spans="1:8" ht="14.25" x14ac:dyDescent="0.2">
      <c r="A26" s="32">
        <v>25</v>
      </c>
      <c r="B26" s="33">
        <v>39</v>
      </c>
      <c r="C26" s="32">
        <v>121401.61500000001</v>
      </c>
      <c r="D26" s="32">
        <v>150210.555367794</v>
      </c>
      <c r="E26" s="32">
        <v>109214.14052852899</v>
      </c>
      <c r="F26" s="32">
        <v>40996.4148392645</v>
      </c>
      <c r="G26" s="32">
        <v>109214.14052852899</v>
      </c>
      <c r="H26" s="32">
        <v>0.27292632491028301</v>
      </c>
    </row>
    <row r="27" spans="1:8" ht="14.25" x14ac:dyDescent="0.2">
      <c r="A27" s="32">
        <v>26</v>
      </c>
      <c r="B27" s="33">
        <v>40</v>
      </c>
      <c r="C27" s="32">
        <v>1.1020000000000001</v>
      </c>
      <c r="D27" s="32">
        <v>5.7135999999999996</v>
      </c>
      <c r="E27" s="32">
        <v>5.3144</v>
      </c>
      <c r="F27" s="32">
        <v>0.3992</v>
      </c>
      <c r="G27" s="32">
        <v>5.3144</v>
      </c>
      <c r="H27" s="32">
        <v>6.9868384206104694E-2</v>
      </c>
    </row>
    <row r="28" spans="1:8" ht="14.25" x14ac:dyDescent="0.2">
      <c r="A28" s="32">
        <v>27</v>
      </c>
      <c r="B28" s="33">
        <v>42</v>
      </c>
      <c r="C28" s="32">
        <v>16888.815999999999</v>
      </c>
      <c r="D28" s="32">
        <v>279590.14630000002</v>
      </c>
      <c r="E28" s="32">
        <v>256181.55050000001</v>
      </c>
      <c r="F28" s="32">
        <v>23408.595799999999</v>
      </c>
      <c r="G28" s="32">
        <v>256181.55050000001</v>
      </c>
      <c r="H28" s="32">
        <v>8.3724680965267598E-2</v>
      </c>
    </row>
    <row r="29" spans="1:8" ht="14.25" x14ac:dyDescent="0.2">
      <c r="A29" s="32">
        <v>28</v>
      </c>
      <c r="B29" s="33">
        <v>75</v>
      </c>
      <c r="C29" s="32">
        <v>431</v>
      </c>
      <c r="D29" s="32">
        <v>202969.91445128201</v>
      </c>
      <c r="E29" s="32">
        <v>192008.659145299</v>
      </c>
      <c r="F29" s="32">
        <v>10961.255305982901</v>
      </c>
      <c r="G29" s="32">
        <v>192008.659145299</v>
      </c>
      <c r="H29" s="32">
        <v>5.4004335251438898E-2</v>
      </c>
    </row>
    <row r="30" spans="1:8" ht="14.25" x14ac:dyDescent="0.2">
      <c r="A30" s="32">
        <v>29</v>
      </c>
      <c r="B30" s="33">
        <v>76</v>
      </c>
      <c r="C30" s="32">
        <v>3794</v>
      </c>
      <c r="D30" s="32">
        <v>743744.79112307704</v>
      </c>
      <c r="E30" s="32">
        <v>698790.14158974402</v>
      </c>
      <c r="F30" s="32">
        <v>44954.6495333333</v>
      </c>
      <c r="G30" s="32">
        <v>698790.14158974402</v>
      </c>
      <c r="H30" s="32">
        <v>6.04436495823392E-2</v>
      </c>
    </row>
    <row r="31" spans="1:8" ht="14.25" x14ac:dyDescent="0.2">
      <c r="A31" s="32">
        <v>30</v>
      </c>
      <c r="B31" s="33">
        <v>99</v>
      </c>
      <c r="C31" s="32">
        <v>30</v>
      </c>
      <c r="D31" s="32">
        <v>12747.0099084789</v>
      </c>
      <c r="E31" s="32">
        <v>11185.586415551001</v>
      </c>
      <c r="F31" s="32">
        <v>1561.4234929279201</v>
      </c>
      <c r="G31" s="32">
        <v>11185.586415551001</v>
      </c>
      <c r="H31" s="32">
        <v>0.122493314443045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2014-12-29T00:41:35Z</dcterms:modified>
</cp:coreProperties>
</file>