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<sst xmlns="http://schemas.openxmlformats.org/spreadsheetml/2006/main" count="116" uniqueCount="73">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</sst>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13922814.8178</v>
      </c>
      <c r="F3" s="25">
        <f>RA!I7</f>
        <v>1652797.6891000001</v>
      </c>
      <c r="G3" s="16">
        <f>E3-F3</f>
        <v>12270017.128699999</v>
      </c>
      <c r="H3" s="27">
        <f>RA!J7</f>
        <v>11.871146106080101</v>
      </c>
      <c r="I3" s="20">
        <f>SUM(I4:I40)</f>
        <v>13922819.656860044</v>
      </c>
      <c r="J3" s="21">
        <f>SUM(J4:J40)</f>
        <v>12270017.109004878</v>
      </c>
      <c r="K3" s="22">
        <f>E3-I3</f>
        <v>-4.8390600439161062</v>
      </c>
      <c r="L3" s="22">
        <f>G3-J3</f>
        <v>1.9695121794939041E-2</v>
      </c>
    </row>
    <row r="4" spans="1:13" x14ac:dyDescent="0.15">
      <c r="A4" s="42">
        <f>RA!A8</f>
        <v>42002</v>
      </c>
      <c r="B4" s="12">
        <v>12</v>
      </c>
      <c r="C4" s="39" t="s">
        <v>6</v>
      </c>
      <c r="D4" s="39"/>
      <c r="E4" s="15">
        <f>VLOOKUP(C4,RA!B8:D39,3,0)</f>
        <v>610775.33759999997</v>
      </c>
      <c r="F4" s="25">
        <f>VLOOKUP(C4,RA!B8:I43,8,0)</f>
        <v>142525.01850000001</v>
      </c>
      <c r="G4" s="16">
        <f t="shared" ref="G4:G40" si="0">E4-F4</f>
        <v>468250.31909999996</v>
      </c>
      <c r="H4" s="27">
        <f>RA!J8</f>
        <v>23.335097166831002</v>
      </c>
      <c r="I4" s="20">
        <f>VLOOKUP(B4,RMS!B:D,3,FALSE)</f>
        <v>610776.05824188003</v>
      </c>
      <c r="J4" s="21">
        <f>VLOOKUP(B4,RMS!B:E,4,FALSE)</f>
        <v>468250.33047435898</v>
      </c>
      <c r="K4" s="22">
        <f t="shared" ref="K4:K40" si="1">E4-I4</f>
        <v>-0.72064188006334007</v>
      </c>
      <c r="L4" s="22">
        <f t="shared" ref="L4:L40" si="2">G4-J4</f>
        <v>-1.1374359019100666E-2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60782.641499999998</v>
      </c>
      <c r="F5" s="25">
        <f>VLOOKUP(C5,RA!B9:I44,8,0)</f>
        <v>14165.7135</v>
      </c>
      <c r="G5" s="16">
        <f t="shared" si="0"/>
        <v>46616.928</v>
      </c>
      <c r="H5" s="27">
        <f>RA!J9</f>
        <v>23.305524653778001</v>
      </c>
      <c r="I5" s="20">
        <f>VLOOKUP(B5,RMS!B:D,3,FALSE)</f>
        <v>60782.661075576703</v>
      </c>
      <c r="J5" s="21">
        <f>VLOOKUP(B5,RMS!B:E,4,FALSE)</f>
        <v>46616.926298691498</v>
      </c>
      <c r="K5" s="22">
        <f t="shared" si="1"/>
        <v>-1.957557670539245E-2</v>
      </c>
      <c r="L5" s="22">
        <f t="shared" si="2"/>
        <v>1.7013085016515106E-3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109131.8711</v>
      </c>
      <c r="F6" s="25">
        <f>VLOOKUP(C6,RA!B10:I45,8,0)</f>
        <v>31843.207399999999</v>
      </c>
      <c r="G6" s="16">
        <f t="shared" si="0"/>
        <v>77288.663700000005</v>
      </c>
      <c r="H6" s="27">
        <f>RA!J10</f>
        <v>29.178650635267999</v>
      </c>
      <c r="I6" s="20">
        <f>VLOOKUP(B6,RMS!B:D,3,FALSE)</f>
        <v>109133.632945299</v>
      </c>
      <c r="J6" s="21">
        <f>VLOOKUP(B6,RMS!B:E,4,FALSE)</f>
        <v>77288.663755555594</v>
      </c>
      <c r="K6" s="22">
        <f t="shared" si="1"/>
        <v>-1.7618452989991056</v>
      </c>
      <c r="L6" s="22">
        <f t="shared" si="2"/>
        <v>-5.5555588915012777E-5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67845.143899999995</v>
      </c>
      <c r="F7" s="25">
        <f>VLOOKUP(C7,RA!B11:I46,8,0)</f>
        <v>14327.81</v>
      </c>
      <c r="G7" s="16">
        <f t="shared" si="0"/>
        <v>53517.333899999998</v>
      </c>
      <c r="H7" s="27">
        <f>RA!J11</f>
        <v>21.118401666475101</v>
      </c>
      <c r="I7" s="20">
        <f>VLOOKUP(B7,RMS!B:D,3,FALSE)</f>
        <v>67845.179418803396</v>
      </c>
      <c r="J7" s="21">
        <f>VLOOKUP(B7,RMS!B:E,4,FALSE)</f>
        <v>53517.334263247903</v>
      </c>
      <c r="K7" s="22">
        <f t="shared" si="1"/>
        <v>-3.5518803400918841E-2</v>
      </c>
      <c r="L7" s="22">
        <f t="shared" si="2"/>
        <v>-3.632479056250304E-4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195590.3921</v>
      </c>
      <c r="F8" s="25">
        <f>VLOOKUP(C8,RA!B12:I47,8,0)</f>
        <v>26826.169900000001</v>
      </c>
      <c r="G8" s="16">
        <f t="shared" si="0"/>
        <v>168764.22219999999</v>
      </c>
      <c r="H8" s="27">
        <f>RA!J12</f>
        <v>13.7154844938828</v>
      </c>
      <c r="I8" s="20">
        <f>VLOOKUP(B8,RMS!B:D,3,FALSE)</f>
        <v>195590.401241026</v>
      </c>
      <c r="J8" s="21">
        <f>VLOOKUP(B8,RMS!B:E,4,FALSE)</f>
        <v>168764.22248119701</v>
      </c>
      <c r="K8" s="22">
        <f t="shared" si="1"/>
        <v>-9.1410260065458715E-3</v>
      </c>
      <c r="L8" s="22">
        <f t="shared" si="2"/>
        <v>-2.8119701892137527E-4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293239.84129999997</v>
      </c>
      <c r="F9" s="25">
        <f>VLOOKUP(C9,RA!B13:I48,8,0)</f>
        <v>58323.834199999998</v>
      </c>
      <c r="G9" s="16">
        <f t="shared" si="0"/>
        <v>234916.00709999999</v>
      </c>
      <c r="H9" s="27">
        <f>RA!J13</f>
        <v>19.889464522091199</v>
      </c>
      <c r="I9" s="20">
        <f>VLOOKUP(B9,RMS!B:D,3,FALSE)</f>
        <v>293240.02808974398</v>
      </c>
      <c r="J9" s="21">
        <f>VLOOKUP(B9,RMS!B:E,4,FALSE)</f>
        <v>234916.00744102601</v>
      </c>
      <c r="K9" s="22">
        <f t="shared" si="1"/>
        <v>-0.18678974400972947</v>
      </c>
      <c r="L9" s="22">
        <f t="shared" si="2"/>
        <v>-3.4102602512575686E-4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190380.9112</v>
      </c>
      <c r="F10" s="25">
        <f>VLOOKUP(C10,RA!B14:I49,8,0)</f>
        <v>33830.643900000003</v>
      </c>
      <c r="G10" s="16">
        <f t="shared" si="0"/>
        <v>156550.26730000001</v>
      </c>
      <c r="H10" s="27">
        <f>RA!J14</f>
        <v>17.769976877807899</v>
      </c>
      <c r="I10" s="20">
        <f>VLOOKUP(B10,RMS!B:D,3,FALSE)</f>
        <v>190380.90978546999</v>
      </c>
      <c r="J10" s="21">
        <f>VLOOKUP(B10,RMS!B:E,4,FALSE)</f>
        <v>156550.267346154</v>
      </c>
      <c r="K10" s="22">
        <f t="shared" si="1"/>
        <v>1.4145300083328038E-3</v>
      </c>
      <c r="L10" s="22">
        <f t="shared" si="2"/>
        <v>-4.615398938767612E-5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105098.427</v>
      </c>
      <c r="F11" s="25">
        <f>VLOOKUP(C11,RA!B15:I50,8,0)</f>
        <v>7496.7232999999997</v>
      </c>
      <c r="G11" s="16">
        <f t="shared" si="0"/>
        <v>97601.703699999998</v>
      </c>
      <c r="H11" s="27">
        <f>RA!J15</f>
        <v>7.1330499551625097</v>
      </c>
      <c r="I11" s="20">
        <f>VLOOKUP(B11,RMS!B:D,3,FALSE)</f>
        <v>105098.54305641</v>
      </c>
      <c r="J11" s="21">
        <f>VLOOKUP(B11,RMS!B:E,4,FALSE)</f>
        <v>97601.704306837593</v>
      </c>
      <c r="K11" s="22">
        <f t="shared" si="1"/>
        <v>-0.11605640999914613</v>
      </c>
      <c r="L11" s="22">
        <f t="shared" si="2"/>
        <v>-6.0683759511448443E-4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506672.0698</v>
      </c>
      <c r="F12" s="25">
        <f>VLOOKUP(C12,RA!B16:I51,8,0)</f>
        <v>38719.039299999997</v>
      </c>
      <c r="G12" s="16">
        <f t="shared" si="0"/>
        <v>467953.03049999999</v>
      </c>
      <c r="H12" s="27">
        <f>RA!J16</f>
        <v>7.6418341581930296</v>
      </c>
      <c r="I12" s="20">
        <f>VLOOKUP(B12,RMS!B:D,3,FALSE)</f>
        <v>506671.88238632499</v>
      </c>
      <c r="J12" s="21">
        <f>VLOOKUP(B12,RMS!B:E,4,FALSE)</f>
        <v>467953.03048547002</v>
      </c>
      <c r="K12" s="22">
        <f t="shared" si="1"/>
        <v>0.18741367501206696</v>
      </c>
      <c r="L12" s="22">
        <f t="shared" si="2"/>
        <v>1.4529970940202475E-5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612917.55110000004</v>
      </c>
      <c r="F13" s="25">
        <f>VLOOKUP(C13,RA!B17:I52,8,0)</f>
        <v>45238.225400000003</v>
      </c>
      <c r="G13" s="16">
        <f t="shared" si="0"/>
        <v>567679.32570000004</v>
      </c>
      <c r="H13" s="27">
        <f>RA!J17</f>
        <v>7.3808011075569899</v>
      </c>
      <c r="I13" s="20">
        <f>VLOOKUP(B13,RMS!B:D,3,FALSE)</f>
        <v>612917.61701965798</v>
      </c>
      <c r="J13" s="21">
        <f>VLOOKUP(B13,RMS!B:E,4,FALSE)</f>
        <v>567679.32702649594</v>
      </c>
      <c r="K13" s="22">
        <f t="shared" si="1"/>
        <v>-6.5919657936319709E-2</v>
      </c>
      <c r="L13" s="22">
        <f t="shared" si="2"/>
        <v>-1.3264958979561925E-3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1286995.3615000001</v>
      </c>
      <c r="F14" s="25">
        <f>VLOOKUP(C14,RA!B18:I53,8,0)</f>
        <v>198442.23540000001</v>
      </c>
      <c r="G14" s="16">
        <f t="shared" si="0"/>
        <v>1088553.1261</v>
      </c>
      <c r="H14" s="27">
        <f>RA!J18</f>
        <v>15.419032681571901</v>
      </c>
      <c r="I14" s="20">
        <f>VLOOKUP(B14,RMS!B:D,3,FALSE)</f>
        <v>1286995.3109076901</v>
      </c>
      <c r="J14" s="21">
        <f>VLOOKUP(B14,RMS!B:E,4,FALSE)</f>
        <v>1088553.1136461501</v>
      </c>
      <c r="K14" s="22">
        <f t="shared" si="1"/>
        <v>5.0592310028150678E-2</v>
      </c>
      <c r="L14" s="22">
        <f t="shared" si="2"/>
        <v>1.2453849893063307E-2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481101.05129999999</v>
      </c>
      <c r="F15" s="25">
        <f>VLOOKUP(C15,RA!B19:I54,8,0)</f>
        <v>38467.130799999999</v>
      </c>
      <c r="G15" s="16">
        <f t="shared" si="0"/>
        <v>442633.92050000001</v>
      </c>
      <c r="H15" s="27">
        <f>RA!J19</f>
        <v>7.99564471872523</v>
      </c>
      <c r="I15" s="20">
        <f>VLOOKUP(B15,RMS!B:D,3,FALSE)</f>
        <v>481101.06966923102</v>
      </c>
      <c r="J15" s="21">
        <f>VLOOKUP(B15,RMS!B:E,4,FALSE)</f>
        <v>442633.92150854698</v>
      </c>
      <c r="K15" s="22">
        <f t="shared" si="1"/>
        <v>-1.8369231023825705E-2</v>
      </c>
      <c r="L15" s="22">
        <f t="shared" si="2"/>
        <v>-1.0085469693876803E-3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976439.50190000003</v>
      </c>
      <c r="F16" s="25">
        <f>VLOOKUP(C16,RA!B20:I55,8,0)</f>
        <v>78052.539499999999</v>
      </c>
      <c r="G16" s="16">
        <f t="shared" si="0"/>
        <v>898386.96240000008</v>
      </c>
      <c r="H16" s="27">
        <f>RA!J20</f>
        <v>7.9935868374970402</v>
      </c>
      <c r="I16" s="20">
        <f>VLOOKUP(B16,RMS!B:D,3,FALSE)</f>
        <v>976439.75760000001</v>
      </c>
      <c r="J16" s="21">
        <f>VLOOKUP(B16,RMS!B:E,4,FALSE)</f>
        <v>898386.96239999996</v>
      </c>
      <c r="K16" s="22">
        <f t="shared" si="1"/>
        <v>-0.25569999997969717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311910.33409999998</v>
      </c>
      <c r="F17" s="25">
        <f>VLOOKUP(C17,RA!B21:I56,8,0)</f>
        <v>36216.1567</v>
      </c>
      <c r="G17" s="16">
        <f t="shared" si="0"/>
        <v>275694.17739999999</v>
      </c>
      <c r="H17" s="27">
        <f>RA!J21</f>
        <v>11.611079448361201</v>
      </c>
      <c r="I17" s="20">
        <f>VLOOKUP(B17,RMS!B:D,3,FALSE)</f>
        <v>311910.04009487201</v>
      </c>
      <c r="J17" s="21">
        <f>VLOOKUP(B17,RMS!B:E,4,FALSE)</f>
        <v>275694.177346154</v>
      </c>
      <c r="K17" s="22">
        <f t="shared" si="1"/>
        <v>0.29400512797292322</v>
      </c>
      <c r="L17" s="22">
        <f t="shared" si="2"/>
        <v>5.3845986258238554E-5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875630.25230000005</v>
      </c>
      <c r="F18" s="25">
        <f>VLOOKUP(C18,RA!B22:I57,8,0)</f>
        <v>82433.193299999999</v>
      </c>
      <c r="G18" s="16">
        <f t="shared" si="0"/>
        <v>793197.05900000001</v>
      </c>
      <c r="H18" s="27">
        <f>RA!J22</f>
        <v>9.4141554706994697</v>
      </c>
      <c r="I18" s="20">
        <f>VLOOKUP(B18,RMS!B:D,3,FALSE)</f>
        <v>875631.12446666695</v>
      </c>
      <c r="J18" s="21">
        <f>VLOOKUP(B18,RMS!B:E,4,FALSE)</f>
        <v>793197.05850000004</v>
      </c>
      <c r="K18" s="22">
        <f t="shared" si="1"/>
        <v>-0.87216666690073907</v>
      </c>
      <c r="L18" s="22">
        <f t="shared" si="2"/>
        <v>4.9999996554106474E-4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2157658.52</v>
      </c>
      <c r="F19" s="25">
        <f>VLOOKUP(C19,RA!B23:I58,8,0)</f>
        <v>209764.83530000001</v>
      </c>
      <c r="G19" s="16">
        <f t="shared" si="0"/>
        <v>1947893.6847000001</v>
      </c>
      <c r="H19" s="27">
        <f>RA!J23</f>
        <v>9.7218736586732906</v>
      </c>
      <c r="I19" s="20">
        <f>VLOOKUP(B19,RMS!B:D,3,FALSE)</f>
        <v>2157659.94735299</v>
      </c>
      <c r="J19" s="21">
        <f>VLOOKUP(B19,RMS!B:E,4,FALSE)</f>
        <v>1947893.7136598299</v>
      </c>
      <c r="K19" s="22">
        <f t="shared" si="1"/>
        <v>-1.4273529900237918</v>
      </c>
      <c r="L19" s="22">
        <f t="shared" si="2"/>
        <v>-2.8959829825907946E-2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216823.94039999999</v>
      </c>
      <c r="F20" s="25">
        <f>VLOOKUP(C20,RA!B24:I59,8,0)</f>
        <v>37061.1054</v>
      </c>
      <c r="G20" s="16">
        <f t="shared" si="0"/>
        <v>179762.83499999999</v>
      </c>
      <c r="H20" s="27">
        <f>RA!J24</f>
        <v>17.0927183278881</v>
      </c>
      <c r="I20" s="20">
        <f>VLOOKUP(B20,RMS!B:D,3,FALSE)</f>
        <v>216823.94969534801</v>
      </c>
      <c r="J20" s="21">
        <f>VLOOKUP(B20,RMS!B:E,4,FALSE)</f>
        <v>179762.83748949299</v>
      </c>
      <c r="K20" s="22">
        <f t="shared" si="1"/>
        <v>-9.2953480198048055E-3</v>
      </c>
      <c r="L20" s="22">
        <f t="shared" si="2"/>
        <v>-2.4894929956644773E-3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274801.74109999998</v>
      </c>
      <c r="F21" s="25">
        <f>VLOOKUP(C21,RA!B25:I60,8,0)</f>
        <v>27352.6738</v>
      </c>
      <c r="G21" s="16">
        <f t="shared" si="0"/>
        <v>247449.0673</v>
      </c>
      <c r="H21" s="27">
        <f>RA!J25</f>
        <v>9.9536028012451307</v>
      </c>
      <c r="I21" s="20">
        <f>VLOOKUP(B21,RMS!B:D,3,FALSE)</f>
        <v>274801.738307019</v>
      </c>
      <c r="J21" s="21">
        <f>VLOOKUP(B21,RMS!B:E,4,FALSE)</f>
        <v>247449.07172916099</v>
      </c>
      <c r="K21" s="22">
        <f t="shared" si="1"/>
        <v>2.7929809875786304E-3</v>
      </c>
      <c r="L21" s="22">
        <f t="shared" si="2"/>
        <v>-4.4291609956417233E-3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516968.72850000003</v>
      </c>
      <c r="F22" s="25">
        <f>VLOOKUP(C22,RA!B26:I61,8,0)</f>
        <v>120074.7849</v>
      </c>
      <c r="G22" s="16">
        <f t="shared" si="0"/>
        <v>396893.9436</v>
      </c>
      <c r="H22" s="27">
        <f>RA!J26</f>
        <v>23.226701786856701</v>
      </c>
      <c r="I22" s="20">
        <f>VLOOKUP(B22,RMS!B:D,3,FALSE)</f>
        <v>516968.70236227202</v>
      </c>
      <c r="J22" s="21">
        <f>VLOOKUP(B22,RMS!B:E,4,FALSE)</f>
        <v>396893.93157528801</v>
      </c>
      <c r="K22" s="22">
        <f t="shared" si="1"/>
        <v>2.6137728011235595E-2</v>
      </c>
      <c r="L22" s="22">
        <f t="shared" si="2"/>
        <v>1.2024711992125958E-2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230188.85560000001</v>
      </c>
      <c r="F23" s="25">
        <f>VLOOKUP(C23,RA!B27:I62,8,0)</f>
        <v>62759.008300000001</v>
      </c>
      <c r="G23" s="16">
        <f t="shared" si="0"/>
        <v>167429.84730000002</v>
      </c>
      <c r="H23" s="27">
        <f>RA!J27</f>
        <v>27.264138455536902</v>
      </c>
      <c r="I23" s="20">
        <f>VLOOKUP(B23,RMS!B:D,3,FALSE)</f>
        <v>230188.897750987</v>
      </c>
      <c r="J23" s="21">
        <f>VLOOKUP(B23,RMS!B:E,4,FALSE)</f>
        <v>167429.83886539401</v>
      </c>
      <c r="K23" s="22">
        <f t="shared" si="1"/>
        <v>-4.215098699205555E-2</v>
      </c>
      <c r="L23" s="22">
        <f t="shared" si="2"/>
        <v>8.4346060175448656E-3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1024379.6996000001</v>
      </c>
      <c r="F24" s="25">
        <f>VLOOKUP(C24,RA!B28:I63,8,0)</f>
        <v>52016.263700000003</v>
      </c>
      <c r="G24" s="16">
        <f t="shared" si="0"/>
        <v>972363.43590000004</v>
      </c>
      <c r="H24" s="27">
        <f>RA!J28</f>
        <v>5.07783039046081</v>
      </c>
      <c r="I24" s="20">
        <f>VLOOKUP(B24,RMS!B:D,3,FALSE)</f>
        <v>1024379.69669735</v>
      </c>
      <c r="J24" s="21">
        <f>VLOOKUP(B24,RMS!B:E,4,FALSE)</f>
        <v>972363.42677168106</v>
      </c>
      <c r="K24" s="22">
        <f t="shared" si="1"/>
        <v>2.9026500415056944E-3</v>
      </c>
      <c r="L24" s="22">
        <f t="shared" si="2"/>
        <v>9.128318983130157E-3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607406.39229999995</v>
      </c>
      <c r="F25" s="25">
        <f>VLOOKUP(C25,RA!B29:I64,8,0)</f>
        <v>88336.282300000006</v>
      </c>
      <c r="G25" s="16">
        <f t="shared" si="0"/>
        <v>519070.10999999993</v>
      </c>
      <c r="H25" s="27">
        <f>RA!J29</f>
        <v>14.543192732217801</v>
      </c>
      <c r="I25" s="20">
        <f>VLOOKUP(B25,RMS!B:D,3,FALSE)</f>
        <v>607406.38931504404</v>
      </c>
      <c r="J25" s="21">
        <f>VLOOKUP(B25,RMS!B:E,4,FALSE)</f>
        <v>519070.09733692702</v>
      </c>
      <c r="K25" s="22">
        <f t="shared" si="1"/>
        <v>2.984955906867981E-3</v>
      </c>
      <c r="L25" s="22">
        <f t="shared" si="2"/>
        <v>1.2663072906434536E-2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683344.65500000003</v>
      </c>
      <c r="F26" s="25">
        <f>VLOOKUP(C26,RA!B30:I65,8,0)</f>
        <v>93179.754799999995</v>
      </c>
      <c r="G26" s="16">
        <f t="shared" si="0"/>
        <v>590164.90020000003</v>
      </c>
      <c r="H26" s="27">
        <f>RA!J30</f>
        <v>13.635835755531</v>
      </c>
      <c r="I26" s="20">
        <f>VLOOKUP(B26,RMS!B:D,3,FALSE)</f>
        <v>683344.64553362795</v>
      </c>
      <c r="J26" s="21">
        <f>VLOOKUP(B26,RMS!B:E,4,FALSE)</f>
        <v>590164.89932080905</v>
      </c>
      <c r="K26" s="22">
        <f t="shared" si="1"/>
        <v>9.466372081078589E-3</v>
      </c>
      <c r="L26" s="22">
        <f t="shared" si="2"/>
        <v>8.7919097859412432E-4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543958.55839999998</v>
      </c>
      <c r="F27" s="25">
        <f>VLOOKUP(C27,RA!B31:I66,8,0)</f>
        <v>27639.456900000001</v>
      </c>
      <c r="G27" s="16">
        <f t="shared" si="0"/>
        <v>516319.10149999999</v>
      </c>
      <c r="H27" s="27">
        <f>RA!J31</f>
        <v>5.08116959889347</v>
      </c>
      <c r="I27" s="20">
        <f>VLOOKUP(B27,RMS!B:D,3,FALSE)</f>
        <v>543958.50597699103</v>
      </c>
      <c r="J27" s="21">
        <f>VLOOKUP(B27,RMS!B:E,4,FALSE)</f>
        <v>516319.09766991198</v>
      </c>
      <c r="K27" s="22">
        <f t="shared" si="1"/>
        <v>5.2423008950427175E-2</v>
      </c>
      <c r="L27" s="22">
        <f t="shared" si="2"/>
        <v>3.8300880114547908E-3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111052.0698</v>
      </c>
      <c r="F28" s="25">
        <f>VLOOKUP(C28,RA!B32:I67,8,0)</f>
        <v>32151.441500000001</v>
      </c>
      <c r="G28" s="16">
        <f t="shared" si="0"/>
        <v>78900.628299999997</v>
      </c>
      <c r="H28" s="27">
        <f>RA!J32</f>
        <v>28.951681457088899</v>
      </c>
      <c r="I28" s="20">
        <f>VLOOKUP(B28,RMS!B:D,3,FALSE)</f>
        <v>111052.00791059701</v>
      </c>
      <c r="J28" s="21">
        <f>VLOOKUP(B28,RMS!B:E,4,FALSE)</f>
        <v>78900.628363178403</v>
      </c>
      <c r="K28" s="22">
        <f t="shared" si="1"/>
        <v>6.1889402990345843E-2</v>
      </c>
      <c r="L28" s="22">
        <f t="shared" si="2"/>
        <v>-6.3178405980579555E-5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211752.49950000001</v>
      </c>
      <c r="F31" s="25">
        <f>VLOOKUP(C31,RA!B35:I70,8,0)</f>
        <v>17345.0573</v>
      </c>
      <c r="G31" s="16">
        <f t="shared" si="0"/>
        <v>194407.44219999999</v>
      </c>
      <c r="H31" s="27">
        <f>RA!J35</f>
        <v>8.1911936534189493</v>
      </c>
      <c r="I31" s="20">
        <f>VLOOKUP(B31,RMS!B:D,3,FALSE)</f>
        <v>211752.49909999999</v>
      </c>
      <c r="J31" s="21">
        <f>VLOOKUP(B31,RMS!B:E,4,FALSE)</f>
        <v>194407.4302</v>
      </c>
      <c r="K31" s="22">
        <f t="shared" si="1"/>
        <v>4.0000001899898052E-4</v>
      </c>
      <c r="L31" s="22">
        <f t="shared" si="2"/>
        <v>1.1999999987892807E-2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184837.1801</v>
      </c>
      <c r="F35" s="25">
        <f>VLOOKUP(C35,RA!B8:I74,8,0)</f>
        <v>8041.1760999999997</v>
      </c>
      <c r="G35" s="16">
        <f t="shared" si="0"/>
        <v>176796.00399999999</v>
      </c>
      <c r="H35" s="27">
        <f>RA!J39</f>
        <v>4.3504105048830501</v>
      </c>
      <c r="I35" s="20">
        <f>VLOOKUP(B35,RMS!B:D,3,FALSE)</f>
        <v>184837.179487179</v>
      </c>
      <c r="J35" s="21">
        <f>VLOOKUP(B35,RMS!B:E,4,FALSE)</f>
        <v>176796.00213675201</v>
      </c>
      <c r="K35" s="22">
        <f t="shared" si="1"/>
        <v>6.128209934104234E-4</v>
      </c>
      <c r="L35" s="22">
        <f t="shared" si="2"/>
        <v>1.8632479768712074E-3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468263.34480000002</v>
      </c>
      <c r="F36" s="25">
        <f>VLOOKUP(C36,RA!B8:I75,8,0)</f>
        <v>29312.5671</v>
      </c>
      <c r="G36" s="16">
        <f t="shared" si="0"/>
        <v>438950.77770000004</v>
      </c>
      <c r="H36" s="27">
        <f>RA!J40</f>
        <v>6.2598466067250502</v>
      </c>
      <c r="I36" s="20">
        <f>VLOOKUP(B36,RMS!B:D,3,FALSE)</f>
        <v>468263.33643589698</v>
      </c>
      <c r="J36" s="21">
        <f>VLOOKUP(B36,RMS!B:E,4,FALSE)</f>
        <v>438950.78201538499</v>
      </c>
      <c r="K36" s="22">
        <f t="shared" si="1"/>
        <v>8.3641030360013247E-3</v>
      </c>
      <c r="L36" s="22">
        <f t="shared" si="2"/>
        <v>-4.3153849546797574E-3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6867.9449999999997</v>
      </c>
      <c r="F40" s="25">
        <f>VLOOKUP(C40,RA!B8:I78,8,0)</f>
        <v>855.64059999999995</v>
      </c>
      <c r="G40" s="16">
        <f t="shared" si="0"/>
        <v>6012.3044</v>
      </c>
      <c r="H40" s="27">
        <f>RA!J43</f>
        <v>0</v>
      </c>
      <c r="I40" s="20">
        <f>VLOOKUP(B40,RMS!B:D,3,FALSE)</f>
        <v>6867.9449360865301</v>
      </c>
      <c r="J40" s="21">
        <f>VLOOKUP(B40,RMS!B:E,4,FALSE)</f>
        <v>6012.3045911807003</v>
      </c>
      <c r="K40" s="22">
        <f t="shared" si="1"/>
        <v>6.3913469602994155E-5</v>
      </c>
      <c r="L40" s="22">
        <f t="shared" si="2"/>
        <v>-1.9118070031254319E-4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13922814.8178</v>
      </c>
      <c r="E7" s="66">
        <v>23628573</v>
      </c>
      <c r="F7" s="67">
        <v>58.923637994558497</v>
      </c>
      <c r="G7" s="66">
        <v>23248615.997900002</v>
      </c>
      <c r="H7" s="67">
        <v>-40.113360644532101</v>
      </c>
      <c r="I7" s="66">
        <v>1652797.6891000001</v>
      </c>
      <c r="J7" s="67">
        <v>11.871146106080101</v>
      </c>
      <c r="K7" s="66">
        <v>2135169.4969000001</v>
      </c>
      <c r="L7" s="67">
        <v>9.1840714178119907</v>
      </c>
      <c r="M7" s="67">
        <v>-0.22591733747617801</v>
      </c>
      <c r="N7" s="66">
        <v>491198688.44559997</v>
      </c>
      <c r="O7" s="66">
        <v>6984078873.3936005</v>
      </c>
      <c r="P7" s="66">
        <v>757264</v>
      </c>
      <c r="Q7" s="66">
        <v>1076324</v>
      </c>
      <c r="R7" s="67">
        <v>-29.6434902501477</v>
      </c>
      <c r="S7" s="66">
        <v>18.385681635202499</v>
      </c>
      <c r="T7" s="66">
        <v>18.620883587469901</v>
      </c>
      <c r="U7" s="68">
        <v>-1.2792669694502601</v>
      </c>
      <c r="V7" s="56"/>
      <c r="W7" s="56"/>
    </row>
    <row r="8" spans="1:23" ht="14.25" thickBot="1" x14ac:dyDescent="0.2">
      <c r="A8" s="51">
        <v>42002</v>
      </c>
      <c r="B8" s="54" t="s">
        <v>6</v>
      </c>
      <c r="C8" s="55"/>
      <c r="D8" s="69">
        <v>610775.33759999997</v>
      </c>
      <c r="E8" s="69">
        <v>861200</v>
      </c>
      <c r="F8" s="70">
        <v>70.921427960984701</v>
      </c>
      <c r="G8" s="69">
        <v>998212.11950000003</v>
      </c>
      <c r="H8" s="70">
        <v>-38.813071323364198</v>
      </c>
      <c r="I8" s="69">
        <v>142525.01850000001</v>
      </c>
      <c r="J8" s="70">
        <v>23.335097166831002</v>
      </c>
      <c r="K8" s="69">
        <v>118642.8125</v>
      </c>
      <c r="L8" s="70">
        <v>11.885531159392</v>
      </c>
      <c r="M8" s="70">
        <v>0.20129500891594301</v>
      </c>
      <c r="N8" s="69">
        <v>19494227.125599999</v>
      </c>
      <c r="O8" s="69">
        <v>266245852.537</v>
      </c>
      <c r="P8" s="69">
        <v>22451</v>
      </c>
      <c r="Q8" s="69">
        <v>31806</v>
      </c>
      <c r="R8" s="70">
        <v>-29.412689429667399</v>
      </c>
      <c r="S8" s="69">
        <v>27.204816605051001</v>
      </c>
      <c r="T8" s="69">
        <v>26.553084050179201</v>
      </c>
      <c r="U8" s="71">
        <v>2.3956513448827299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60782.641499999998</v>
      </c>
      <c r="E9" s="69">
        <v>76124</v>
      </c>
      <c r="F9" s="70">
        <v>79.846883374494197</v>
      </c>
      <c r="G9" s="69">
        <v>126679.0511</v>
      </c>
      <c r="H9" s="70">
        <v>-52.018395328823203</v>
      </c>
      <c r="I9" s="69">
        <v>14165.7135</v>
      </c>
      <c r="J9" s="70">
        <v>23.305524653778001</v>
      </c>
      <c r="K9" s="69">
        <v>27855.735400000001</v>
      </c>
      <c r="L9" s="70">
        <v>21.989220126073398</v>
      </c>
      <c r="M9" s="70">
        <v>-0.49146151424169598</v>
      </c>
      <c r="N9" s="69">
        <v>2932942.1883</v>
      </c>
      <c r="O9" s="69">
        <v>44971877.678000003</v>
      </c>
      <c r="P9" s="69">
        <v>3534</v>
      </c>
      <c r="Q9" s="69">
        <v>7126</v>
      </c>
      <c r="R9" s="70">
        <v>-50.406960426606801</v>
      </c>
      <c r="S9" s="69">
        <v>17.199389219015298</v>
      </c>
      <c r="T9" s="69">
        <v>17.1877976003368</v>
      </c>
      <c r="U9" s="71">
        <v>6.7395525101971998E-2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109131.8711</v>
      </c>
      <c r="E10" s="69">
        <v>170385</v>
      </c>
      <c r="F10" s="70">
        <v>64.050163512046296</v>
      </c>
      <c r="G10" s="69">
        <v>167213.8045</v>
      </c>
      <c r="H10" s="70">
        <v>-34.735130615367297</v>
      </c>
      <c r="I10" s="69">
        <v>31843.207399999999</v>
      </c>
      <c r="J10" s="70">
        <v>29.178650635267999</v>
      </c>
      <c r="K10" s="69">
        <v>40695.533600000002</v>
      </c>
      <c r="L10" s="70">
        <v>24.337424605394901</v>
      </c>
      <c r="M10" s="70">
        <v>-0.217525743414752</v>
      </c>
      <c r="N10" s="69">
        <v>3920952.2088000001</v>
      </c>
      <c r="O10" s="69">
        <v>62731390.593000002</v>
      </c>
      <c r="P10" s="69">
        <v>69973</v>
      </c>
      <c r="Q10" s="69">
        <v>100332</v>
      </c>
      <c r="R10" s="70">
        <v>-30.2585416417494</v>
      </c>
      <c r="S10" s="69">
        <v>1.5596283009160701</v>
      </c>
      <c r="T10" s="69">
        <v>2.1132707800103701</v>
      </c>
      <c r="U10" s="71">
        <v>-35.498360652285498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67845.143899999995</v>
      </c>
      <c r="E11" s="69">
        <v>110312</v>
      </c>
      <c r="F11" s="70">
        <v>61.502958789614901</v>
      </c>
      <c r="G11" s="69">
        <v>131522.52100000001</v>
      </c>
      <c r="H11" s="70">
        <v>-48.415569148039701</v>
      </c>
      <c r="I11" s="69">
        <v>14327.81</v>
      </c>
      <c r="J11" s="70">
        <v>21.118401666475101</v>
      </c>
      <c r="K11" s="69">
        <v>23836.7932</v>
      </c>
      <c r="L11" s="70">
        <v>18.123735021776199</v>
      </c>
      <c r="M11" s="70">
        <v>-0.39892040511556698</v>
      </c>
      <c r="N11" s="69">
        <v>2761400.5976</v>
      </c>
      <c r="O11" s="69">
        <v>27227247.042800002</v>
      </c>
      <c r="P11" s="69">
        <v>3057</v>
      </c>
      <c r="Q11" s="69">
        <v>4559</v>
      </c>
      <c r="R11" s="70">
        <v>-32.945821452072799</v>
      </c>
      <c r="S11" s="69">
        <v>22.1933738632646</v>
      </c>
      <c r="T11" s="69">
        <v>23.219550427725402</v>
      </c>
      <c r="U11" s="71">
        <v>-4.6237970431314404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195590.3921</v>
      </c>
      <c r="E12" s="69">
        <v>453849</v>
      </c>
      <c r="F12" s="70">
        <v>43.095917827294997</v>
      </c>
      <c r="G12" s="69">
        <v>439227.29840000003</v>
      </c>
      <c r="H12" s="70">
        <v>-55.469436254875497</v>
      </c>
      <c r="I12" s="69">
        <v>26826.169900000001</v>
      </c>
      <c r="J12" s="70">
        <v>13.7154844938828</v>
      </c>
      <c r="K12" s="69">
        <v>-5731.9894000000004</v>
      </c>
      <c r="L12" s="70">
        <v>-1.3050166555859</v>
      </c>
      <c r="M12" s="70">
        <v>-5.68008016553555</v>
      </c>
      <c r="N12" s="69">
        <v>8075335.4588000001</v>
      </c>
      <c r="O12" s="69">
        <v>94852897.645899996</v>
      </c>
      <c r="P12" s="69">
        <v>1799</v>
      </c>
      <c r="Q12" s="69">
        <v>2142</v>
      </c>
      <c r="R12" s="70">
        <v>-16.013071895424801</v>
      </c>
      <c r="S12" s="69">
        <v>108.721729905503</v>
      </c>
      <c r="T12" s="69">
        <v>115.255349533147</v>
      </c>
      <c r="U12" s="71">
        <v>-6.0094882902639002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293239.84129999997</v>
      </c>
      <c r="E13" s="69">
        <v>538300</v>
      </c>
      <c r="F13" s="70">
        <v>54.4751702210663</v>
      </c>
      <c r="G13" s="69">
        <v>639082.64760000003</v>
      </c>
      <c r="H13" s="70">
        <v>-54.115505654671097</v>
      </c>
      <c r="I13" s="69">
        <v>58323.834199999998</v>
      </c>
      <c r="J13" s="70">
        <v>19.889464522091199</v>
      </c>
      <c r="K13" s="69">
        <v>105023.44680000001</v>
      </c>
      <c r="L13" s="70">
        <v>16.433468690536898</v>
      </c>
      <c r="M13" s="70">
        <v>-0.44465892163044102</v>
      </c>
      <c r="N13" s="69">
        <v>11777560.096100001</v>
      </c>
      <c r="O13" s="69">
        <v>135497213.1293</v>
      </c>
      <c r="P13" s="69">
        <v>8349</v>
      </c>
      <c r="Q13" s="69">
        <v>12234</v>
      </c>
      <c r="R13" s="70">
        <v>-31.7557626287396</v>
      </c>
      <c r="S13" s="69">
        <v>35.122750185651</v>
      </c>
      <c r="T13" s="69">
        <v>36.549143706065102</v>
      </c>
      <c r="U13" s="71">
        <v>-4.06116694414444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190380.9112</v>
      </c>
      <c r="E14" s="69">
        <v>205607</v>
      </c>
      <c r="F14" s="70">
        <v>92.594566916496007</v>
      </c>
      <c r="G14" s="69">
        <v>304649.38390000002</v>
      </c>
      <c r="H14" s="70">
        <v>-37.508190969297402</v>
      </c>
      <c r="I14" s="69">
        <v>33830.643900000003</v>
      </c>
      <c r="J14" s="70">
        <v>17.769976877807899</v>
      </c>
      <c r="K14" s="69">
        <v>56163.432999999997</v>
      </c>
      <c r="L14" s="70">
        <v>18.435432982341201</v>
      </c>
      <c r="M14" s="70">
        <v>-0.39763931631458499</v>
      </c>
      <c r="N14" s="69">
        <v>7055153.8825000003</v>
      </c>
      <c r="O14" s="69">
        <v>67289838.685599998</v>
      </c>
      <c r="P14" s="69">
        <v>2311</v>
      </c>
      <c r="Q14" s="69">
        <v>3538</v>
      </c>
      <c r="R14" s="70">
        <v>-34.680610514414902</v>
      </c>
      <c r="S14" s="69">
        <v>82.380316399826896</v>
      </c>
      <c r="T14" s="69">
        <v>78.704490757490106</v>
      </c>
      <c r="U14" s="71">
        <v>4.4620193305600298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105098.427</v>
      </c>
      <c r="E15" s="69">
        <v>134826</v>
      </c>
      <c r="F15" s="70">
        <v>77.951157046860402</v>
      </c>
      <c r="G15" s="69">
        <v>160307.68460000001</v>
      </c>
      <c r="H15" s="70">
        <v>-34.439557740328098</v>
      </c>
      <c r="I15" s="69">
        <v>7496.7232999999997</v>
      </c>
      <c r="J15" s="70">
        <v>7.1330499551625097</v>
      </c>
      <c r="K15" s="69">
        <v>15141.9764</v>
      </c>
      <c r="L15" s="70">
        <v>9.4455711451277509</v>
      </c>
      <c r="M15" s="70">
        <v>-0.50490457111001696</v>
      </c>
      <c r="N15" s="69">
        <v>4338819.9331999999</v>
      </c>
      <c r="O15" s="69">
        <v>51348953.867799997</v>
      </c>
      <c r="P15" s="69">
        <v>3496</v>
      </c>
      <c r="Q15" s="69">
        <v>6097</v>
      </c>
      <c r="R15" s="70">
        <v>-42.660324749876999</v>
      </c>
      <c r="S15" s="69">
        <v>30.0624791189931</v>
      </c>
      <c r="T15" s="69">
        <v>31.654521469575201</v>
      </c>
      <c r="U15" s="71">
        <v>-5.2957786491275396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506672.0698</v>
      </c>
      <c r="E16" s="69">
        <v>676100</v>
      </c>
      <c r="F16" s="70">
        <v>74.940403756840695</v>
      </c>
      <c r="G16" s="69">
        <v>786603.90249999997</v>
      </c>
      <c r="H16" s="70">
        <v>-35.587394342986997</v>
      </c>
      <c r="I16" s="69">
        <v>38719.039299999997</v>
      </c>
      <c r="J16" s="70">
        <v>7.6418341581930296</v>
      </c>
      <c r="K16" s="69">
        <v>63962.691299999999</v>
      </c>
      <c r="L16" s="70">
        <v>8.1314993603149599</v>
      </c>
      <c r="M16" s="70">
        <v>-0.39466213017212398</v>
      </c>
      <c r="N16" s="69">
        <v>19563103.013799999</v>
      </c>
      <c r="O16" s="69">
        <v>355364878.43190002</v>
      </c>
      <c r="P16" s="69">
        <v>27517</v>
      </c>
      <c r="Q16" s="69">
        <v>44481</v>
      </c>
      <c r="R16" s="70">
        <v>-38.137631797846304</v>
      </c>
      <c r="S16" s="69">
        <v>18.413056285205499</v>
      </c>
      <c r="T16" s="69">
        <v>19.165034904790801</v>
      </c>
      <c r="U16" s="71">
        <v>-4.0839424370277104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612917.55110000004</v>
      </c>
      <c r="E17" s="69">
        <v>764900</v>
      </c>
      <c r="F17" s="70">
        <v>80.130415884429297</v>
      </c>
      <c r="G17" s="69">
        <v>532752.08389999997</v>
      </c>
      <c r="H17" s="70">
        <v>15.0474244254758</v>
      </c>
      <c r="I17" s="69">
        <v>45238.225400000003</v>
      </c>
      <c r="J17" s="70">
        <v>7.3808011075569899</v>
      </c>
      <c r="K17" s="69">
        <v>-12605.859200000001</v>
      </c>
      <c r="L17" s="70">
        <v>-2.3661773610943202</v>
      </c>
      <c r="M17" s="70">
        <v>-4.5886665622919196</v>
      </c>
      <c r="N17" s="69">
        <v>14036128.9615</v>
      </c>
      <c r="O17" s="69">
        <v>330103789.94260001</v>
      </c>
      <c r="P17" s="69">
        <v>9488</v>
      </c>
      <c r="Q17" s="69">
        <v>12258</v>
      </c>
      <c r="R17" s="70">
        <v>-22.597487355196598</v>
      </c>
      <c r="S17" s="69">
        <v>64.599235992833101</v>
      </c>
      <c r="T17" s="69">
        <v>40.843122418012697</v>
      </c>
      <c r="U17" s="71">
        <v>36.774604544016498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1286995.3615000001</v>
      </c>
      <c r="E18" s="69">
        <v>2161400</v>
      </c>
      <c r="F18" s="70">
        <v>59.544524914407297</v>
      </c>
      <c r="G18" s="69">
        <v>2445737.6579999998</v>
      </c>
      <c r="H18" s="70">
        <v>-47.378028984824198</v>
      </c>
      <c r="I18" s="69">
        <v>198442.23540000001</v>
      </c>
      <c r="J18" s="70">
        <v>15.419032681571901</v>
      </c>
      <c r="K18" s="69">
        <v>334531.40370000002</v>
      </c>
      <c r="L18" s="70">
        <v>13.6781392969826</v>
      </c>
      <c r="M18" s="70">
        <v>-0.40680536055754501</v>
      </c>
      <c r="N18" s="69">
        <v>49233409.040399998</v>
      </c>
      <c r="O18" s="69">
        <v>790393431.92139995</v>
      </c>
      <c r="P18" s="69">
        <v>60717</v>
      </c>
      <c r="Q18" s="69">
        <v>101803</v>
      </c>
      <c r="R18" s="70">
        <v>-40.358339145211801</v>
      </c>
      <c r="S18" s="69">
        <v>21.196623046263799</v>
      </c>
      <c r="T18" s="69">
        <v>21.251452039723802</v>
      </c>
      <c r="U18" s="71">
        <v>-0.25866853102163401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481101.05129999999</v>
      </c>
      <c r="E19" s="69">
        <v>822400</v>
      </c>
      <c r="F19" s="70">
        <v>58.499641451848298</v>
      </c>
      <c r="G19" s="69">
        <v>830347.83319999999</v>
      </c>
      <c r="H19" s="70">
        <v>-42.060299062149703</v>
      </c>
      <c r="I19" s="69">
        <v>38467.130799999999</v>
      </c>
      <c r="J19" s="70">
        <v>7.99564471872523</v>
      </c>
      <c r="K19" s="69">
        <v>81190.9905</v>
      </c>
      <c r="L19" s="70">
        <v>9.7779493428802802</v>
      </c>
      <c r="M19" s="70">
        <v>-0.52621429344429604</v>
      </c>
      <c r="N19" s="69">
        <v>18719434.7566</v>
      </c>
      <c r="O19" s="69">
        <v>266194900.32929999</v>
      </c>
      <c r="P19" s="69">
        <v>11307</v>
      </c>
      <c r="Q19" s="69">
        <v>18294</v>
      </c>
      <c r="R19" s="70">
        <v>-38.192850114791703</v>
      </c>
      <c r="S19" s="69">
        <v>42.548956513664102</v>
      </c>
      <c r="T19" s="69">
        <v>37.497121056083998</v>
      </c>
      <c r="U19" s="71">
        <v>11.8729949486723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976439.50190000003</v>
      </c>
      <c r="E20" s="69">
        <v>1217700</v>
      </c>
      <c r="F20" s="70">
        <v>80.1871973310339</v>
      </c>
      <c r="G20" s="69">
        <v>1741649.9439000001</v>
      </c>
      <c r="H20" s="70">
        <v>-43.935949625244298</v>
      </c>
      <c r="I20" s="69">
        <v>78052.539499999999</v>
      </c>
      <c r="J20" s="70">
        <v>7.9935868374970402</v>
      </c>
      <c r="K20" s="69">
        <v>79492.495899999994</v>
      </c>
      <c r="L20" s="70">
        <v>4.56420626764963</v>
      </c>
      <c r="M20" s="70">
        <v>-1.8114368956429001E-2</v>
      </c>
      <c r="N20" s="69">
        <v>29693797.588500001</v>
      </c>
      <c r="O20" s="69">
        <v>414106705.55830002</v>
      </c>
      <c r="P20" s="69">
        <v>34333</v>
      </c>
      <c r="Q20" s="69">
        <v>48351</v>
      </c>
      <c r="R20" s="70">
        <v>-28.992161485801699</v>
      </c>
      <c r="S20" s="69">
        <v>28.440261611277801</v>
      </c>
      <c r="T20" s="69">
        <v>28.4606408161155</v>
      </c>
      <c r="U20" s="71">
        <v>-7.1656179244258003E-2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311910.33409999998</v>
      </c>
      <c r="E21" s="69">
        <v>399600</v>
      </c>
      <c r="F21" s="70">
        <v>78.055639164164205</v>
      </c>
      <c r="G21" s="69">
        <v>506706.88760000002</v>
      </c>
      <c r="H21" s="70">
        <v>-38.443636403414096</v>
      </c>
      <c r="I21" s="69">
        <v>36216.1567</v>
      </c>
      <c r="J21" s="70">
        <v>11.611079448361201</v>
      </c>
      <c r="K21" s="69">
        <v>55763.352400000003</v>
      </c>
      <c r="L21" s="70">
        <v>11.0050511971766</v>
      </c>
      <c r="M21" s="70">
        <v>-0.35053838872140702</v>
      </c>
      <c r="N21" s="69">
        <v>10841106.8005</v>
      </c>
      <c r="O21" s="69">
        <v>155941706.7545</v>
      </c>
      <c r="P21" s="69">
        <v>26428</v>
      </c>
      <c r="Q21" s="69">
        <v>39758</v>
      </c>
      <c r="R21" s="70">
        <v>-33.527843452889996</v>
      </c>
      <c r="S21" s="69">
        <v>11.8022678257908</v>
      </c>
      <c r="T21" s="69">
        <v>11.527417737310699</v>
      </c>
      <c r="U21" s="71">
        <v>2.32879047092531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875630.25230000005</v>
      </c>
      <c r="E22" s="69">
        <v>1148900</v>
      </c>
      <c r="F22" s="70">
        <v>76.214662050657196</v>
      </c>
      <c r="G22" s="69">
        <v>1372836.3769</v>
      </c>
      <c r="H22" s="70">
        <v>-36.217435155873503</v>
      </c>
      <c r="I22" s="69">
        <v>82433.193299999999</v>
      </c>
      <c r="J22" s="70">
        <v>9.4141554706994697</v>
      </c>
      <c r="K22" s="69">
        <v>177056.71969999999</v>
      </c>
      <c r="L22" s="70">
        <v>12.8971465703591</v>
      </c>
      <c r="M22" s="70">
        <v>-0.53442493772802002</v>
      </c>
      <c r="N22" s="69">
        <v>29417246.158500001</v>
      </c>
      <c r="O22" s="69">
        <v>471586981.86519998</v>
      </c>
      <c r="P22" s="69">
        <v>52597</v>
      </c>
      <c r="Q22" s="69">
        <v>79131</v>
      </c>
      <c r="R22" s="70">
        <v>-33.5317385095601</v>
      </c>
      <c r="S22" s="69">
        <v>16.6479124721942</v>
      </c>
      <c r="T22" s="69">
        <v>16.8691147300047</v>
      </c>
      <c r="U22" s="71">
        <v>-1.32870867851991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2157658.52</v>
      </c>
      <c r="E23" s="69">
        <v>3249900</v>
      </c>
      <c r="F23" s="70">
        <v>66.391535739561206</v>
      </c>
      <c r="G23" s="69">
        <v>3874448.7006000001</v>
      </c>
      <c r="H23" s="70">
        <v>-44.3105668255238</v>
      </c>
      <c r="I23" s="69">
        <v>209764.83530000001</v>
      </c>
      <c r="J23" s="70">
        <v>9.7218736586732906</v>
      </c>
      <c r="K23" s="69">
        <v>37823.669699999999</v>
      </c>
      <c r="L23" s="70">
        <v>0.97623359148212696</v>
      </c>
      <c r="M23" s="70">
        <v>4.5458615455284601</v>
      </c>
      <c r="N23" s="69">
        <v>75040418.025700003</v>
      </c>
      <c r="O23" s="69">
        <v>1044536297.2972</v>
      </c>
      <c r="P23" s="69">
        <v>67892</v>
      </c>
      <c r="Q23" s="69">
        <v>97680</v>
      </c>
      <c r="R23" s="70">
        <v>-30.495495495495501</v>
      </c>
      <c r="S23" s="69">
        <v>31.780747658045101</v>
      </c>
      <c r="T23" s="69">
        <v>31.0054052149877</v>
      </c>
      <c r="U23" s="71">
        <v>2.4396608015643699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216823.94039999999</v>
      </c>
      <c r="E24" s="69">
        <v>321042</v>
      </c>
      <c r="F24" s="70">
        <v>67.537562188124895</v>
      </c>
      <c r="G24" s="69">
        <v>340407.21960000001</v>
      </c>
      <c r="H24" s="70">
        <v>-36.304541174308298</v>
      </c>
      <c r="I24" s="69">
        <v>37061.1054</v>
      </c>
      <c r="J24" s="70">
        <v>17.0927183278881</v>
      </c>
      <c r="K24" s="69">
        <v>68003.255300000004</v>
      </c>
      <c r="L24" s="70">
        <v>19.977030857309099</v>
      </c>
      <c r="M24" s="70">
        <v>-0.45500983391893601</v>
      </c>
      <c r="N24" s="69">
        <v>7870196.6294999998</v>
      </c>
      <c r="O24" s="69">
        <v>109660122.9146</v>
      </c>
      <c r="P24" s="69">
        <v>23386</v>
      </c>
      <c r="Q24" s="69">
        <v>32193</v>
      </c>
      <c r="R24" s="70">
        <v>-27.356878824589199</v>
      </c>
      <c r="S24" s="69">
        <v>9.2715274266655303</v>
      </c>
      <c r="T24" s="69">
        <v>9.6101762588140307</v>
      </c>
      <c r="U24" s="71">
        <v>-3.6525678732775302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274801.74109999998</v>
      </c>
      <c r="E25" s="69">
        <v>491027</v>
      </c>
      <c r="F25" s="70">
        <v>55.964690556731099</v>
      </c>
      <c r="G25" s="69">
        <v>467546.96720000001</v>
      </c>
      <c r="H25" s="70">
        <v>-41.224783737619802</v>
      </c>
      <c r="I25" s="69">
        <v>27352.6738</v>
      </c>
      <c r="J25" s="70">
        <v>9.9536028012451307</v>
      </c>
      <c r="K25" s="69">
        <v>35874.458100000003</v>
      </c>
      <c r="L25" s="70">
        <v>7.6729100211774401</v>
      </c>
      <c r="M25" s="70">
        <v>-0.23754461394916501</v>
      </c>
      <c r="N25" s="69">
        <v>11084202.812999999</v>
      </c>
      <c r="O25" s="69">
        <v>113864143.54530001</v>
      </c>
      <c r="P25" s="69">
        <v>14926</v>
      </c>
      <c r="Q25" s="69">
        <v>22702</v>
      </c>
      <c r="R25" s="70">
        <v>-34.252488767509497</v>
      </c>
      <c r="S25" s="69">
        <v>18.410943394077499</v>
      </c>
      <c r="T25" s="69">
        <v>20.563771570786699</v>
      </c>
      <c r="U25" s="71">
        <v>-11.693198608181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516968.72850000003</v>
      </c>
      <c r="E26" s="69">
        <v>682400</v>
      </c>
      <c r="F26" s="70">
        <v>75.757433836459597</v>
      </c>
      <c r="G26" s="69">
        <v>955967.25089999998</v>
      </c>
      <c r="H26" s="70">
        <v>-45.921920650179501</v>
      </c>
      <c r="I26" s="69">
        <v>120074.7849</v>
      </c>
      <c r="J26" s="70">
        <v>23.226701786856701</v>
      </c>
      <c r="K26" s="69">
        <v>157402.3155</v>
      </c>
      <c r="L26" s="70">
        <v>16.4652413931348</v>
      </c>
      <c r="M26" s="70">
        <v>-0.23714727754433801</v>
      </c>
      <c r="N26" s="69">
        <v>17259236.363600001</v>
      </c>
      <c r="O26" s="69">
        <v>225820700.41870001</v>
      </c>
      <c r="P26" s="69">
        <v>40492</v>
      </c>
      <c r="Q26" s="69">
        <v>53597</v>
      </c>
      <c r="R26" s="70">
        <v>-24.450995391533102</v>
      </c>
      <c r="S26" s="69">
        <v>12.7671818754322</v>
      </c>
      <c r="T26" s="69">
        <v>12.7654786461929</v>
      </c>
      <c r="U26" s="71">
        <v>1.3340682821944999E-2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230188.85560000001</v>
      </c>
      <c r="E27" s="69">
        <v>323538</v>
      </c>
      <c r="F27" s="70">
        <v>71.147394000086607</v>
      </c>
      <c r="G27" s="69">
        <v>331911.09899999999</v>
      </c>
      <c r="H27" s="70">
        <v>-30.647436529382201</v>
      </c>
      <c r="I27" s="69">
        <v>62759.008300000001</v>
      </c>
      <c r="J27" s="70">
        <v>27.264138455536902</v>
      </c>
      <c r="K27" s="69">
        <v>97686.956200000001</v>
      </c>
      <c r="L27" s="70">
        <v>29.431663024923399</v>
      </c>
      <c r="M27" s="70">
        <v>-0.35754976159242802</v>
      </c>
      <c r="N27" s="69">
        <v>7803416.2461000001</v>
      </c>
      <c r="O27" s="69">
        <v>101577378.4747</v>
      </c>
      <c r="P27" s="69">
        <v>31045</v>
      </c>
      <c r="Q27" s="69">
        <v>44400</v>
      </c>
      <c r="R27" s="70">
        <v>-30.078828828828801</v>
      </c>
      <c r="S27" s="69">
        <v>7.4146837043002103</v>
      </c>
      <c r="T27" s="69">
        <v>7.57777397522523</v>
      </c>
      <c r="U27" s="71">
        <v>-2.1995580314562901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1024379.6996000001</v>
      </c>
      <c r="E28" s="69">
        <v>1734400</v>
      </c>
      <c r="F28" s="70">
        <v>59.0624826798893</v>
      </c>
      <c r="G28" s="69">
        <v>1434242.6794</v>
      </c>
      <c r="H28" s="70">
        <v>-28.5769616039778</v>
      </c>
      <c r="I28" s="69">
        <v>52016.263700000003</v>
      </c>
      <c r="J28" s="70">
        <v>5.07783039046081</v>
      </c>
      <c r="K28" s="69">
        <v>76204.233600000007</v>
      </c>
      <c r="L28" s="70">
        <v>5.3132035947974501</v>
      </c>
      <c r="M28" s="70">
        <v>-0.31740979152108401</v>
      </c>
      <c r="N28" s="69">
        <v>37772769.007399999</v>
      </c>
      <c r="O28" s="69">
        <v>371264013.13209999</v>
      </c>
      <c r="P28" s="69">
        <v>41417</v>
      </c>
      <c r="Q28" s="69">
        <v>53905</v>
      </c>
      <c r="R28" s="70">
        <v>-23.1666821259623</v>
      </c>
      <c r="S28" s="69">
        <v>24.733314812758</v>
      </c>
      <c r="T28" s="69">
        <v>26.837224409609501</v>
      </c>
      <c r="U28" s="71">
        <v>-8.5063794027568207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607406.39229999995</v>
      </c>
      <c r="E29" s="69">
        <v>710000</v>
      </c>
      <c r="F29" s="70">
        <v>85.550196098591599</v>
      </c>
      <c r="G29" s="69">
        <v>662171.03229999996</v>
      </c>
      <c r="H29" s="70">
        <v>-8.27046749686094</v>
      </c>
      <c r="I29" s="69">
        <v>88336.282300000006</v>
      </c>
      <c r="J29" s="70">
        <v>14.543192732217801</v>
      </c>
      <c r="K29" s="69">
        <v>110463.7346</v>
      </c>
      <c r="L29" s="70">
        <v>16.6820548184225</v>
      </c>
      <c r="M29" s="70">
        <v>-0.20031417894864501</v>
      </c>
      <c r="N29" s="69">
        <v>19771944.704799999</v>
      </c>
      <c r="O29" s="69">
        <v>246566790.8089</v>
      </c>
      <c r="P29" s="69">
        <v>89389</v>
      </c>
      <c r="Q29" s="69">
        <v>108924</v>
      </c>
      <c r="R29" s="70">
        <v>-17.934523153758601</v>
      </c>
      <c r="S29" s="69">
        <v>6.7950910324536604</v>
      </c>
      <c r="T29" s="69">
        <v>7.0301673102346598</v>
      </c>
      <c r="U29" s="71">
        <v>-3.4595015233536301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683344.65500000003</v>
      </c>
      <c r="E30" s="69">
        <v>1090800</v>
      </c>
      <c r="F30" s="70">
        <v>62.646191327466099</v>
      </c>
      <c r="G30" s="69">
        <v>1002292.8314</v>
      </c>
      <c r="H30" s="70">
        <v>-31.821855490525099</v>
      </c>
      <c r="I30" s="69">
        <v>93179.754799999995</v>
      </c>
      <c r="J30" s="70">
        <v>13.635835755531</v>
      </c>
      <c r="K30" s="69">
        <v>176640.45490000001</v>
      </c>
      <c r="L30" s="70">
        <v>17.623637460647998</v>
      </c>
      <c r="M30" s="70">
        <v>-0.47248915967324101</v>
      </c>
      <c r="N30" s="69">
        <v>24540931.188499998</v>
      </c>
      <c r="O30" s="69">
        <v>424065836.61870003</v>
      </c>
      <c r="P30" s="69">
        <v>50429</v>
      </c>
      <c r="Q30" s="69">
        <v>67337</v>
      </c>
      <c r="R30" s="70">
        <v>-25.109523738806299</v>
      </c>
      <c r="S30" s="69">
        <v>13.550628705705099</v>
      </c>
      <c r="T30" s="69">
        <v>14.1550646464796</v>
      </c>
      <c r="U30" s="71">
        <v>-4.4605748847661699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543958.55839999998</v>
      </c>
      <c r="E31" s="69">
        <v>1263300</v>
      </c>
      <c r="F31" s="70">
        <v>43.058541787382303</v>
      </c>
      <c r="G31" s="69">
        <v>1034284.6691000001</v>
      </c>
      <c r="H31" s="70">
        <v>-47.407268554668399</v>
      </c>
      <c r="I31" s="69">
        <v>27639.456900000001</v>
      </c>
      <c r="J31" s="70">
        <v>5.08116959889347</v>
      </c>
      <c r="K31" s="69">
        <v>48534.544199999997</v>
      </c>
      <c r="L31" s="70">
        <v>4.6925711702014397</v>
      </c>
      <c r="M31" s="70">
        <v>-0.43051990380080701</v>
      </c>
      <c r="N31" s="69">
        <v>22519572.5953</v>
      </c>
      <c r="O31" s="69">
        <v>383543111.14539999</v>
      </c>
      <c r="P31" s="69">
        <v>22411</v>
      </c>
      <c r="Q31" s="69">
        <v>32691</v>
      </c>
      <c r="R31" s="70">
        <v>-31.445963720901801</v>
      </c>
      <c r="S31" s="69">
        <v>24.271944955602201</v>
      </c>
      <c r="T31" s="69">
        <v>27.116743152549599</v>
      </c>
      <c r="U31" s="71">
        <v>-11.7205201402324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111052.0698</v>
      </c>
      <c r="E32" s="69">
        <v>160193</v>
      </c>
      <c r="F32" s="70">
        <v>69.323921644516304</v>
      </c>
      <c r="G32" s="69">
        <v>182919.8897</v>
      </c>
      <c r="H32" s="70">
        <v>-39.289232033688499</v>
      </c>
      <c r="I32" s="69">
        <v>32151.441500000001</v>
      </c>
      <c r="J32" s="70">
        <v>28.951681457088899</v>
      </c>
      <c r="K32" s="69">
        <v>43924.138599999998</v>
      </c>
      <c r="L32" s="70">
        <v>24.0127733906019</v>
      </c>
      <c r="M32" s="70">
        <v>-0.26802340296777</v>
      </c>
      <c r="N32" s="69">
        <v>3599448.5734999999</v>
      </c>
      <c r="O32" s="69">
        <v>52667119.532700002</v>
      </c>
      <c r="P32" s="69">
        <v>24245</v>
      </c>
      <c r="Q32" s="69">
        <v>32296</v>
      </c>
      <c r="R32" s="70">
        <v>-24.928783750309599</v>
      </c>
      <c r="S32" s="69">
        <v>4.5804112105588803</v>
      </c>
      <c r="T32" s="69">
        <v>4.6951413766410699</v>
      </c>
      <c r="U32" s="71">
        <v>-2.5048005693836699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69">
        <v>13.750999999999999</v>
      </c>
      <c r="H33" s="72"/>
      <c r="I33" s="72"/>
      <c r="J33" s="72"/>
      <c r="K33" s="69">
        <v>2.2465999999999999</v>
      </c>
      <c r="L33" s="70">
        <v>16.337720893025999</v>
      </c>
      <c r="M33" s="72"/>
      <c r="N33" s="69">
        <v>46.939</v>
      </c>
      <c r="O33" s="69">
        <v>5055.4161000000004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211752.49950000001</v>
      </c>
      <c r="E35" s="69">
        <v>231700</v>
      </c>
      <c r="F35" s="70">
        <v>91.390806862321995</v>
      </c>
      <c r="G35" s="69">
        <v>489742.0197</v>
      </c>
      <c r="H35" s="70">
        <v>-56.762440023073196</v>
      </c>
      <c r="I35" s="69">
        <v>17345.0573</v>
      </c>
      <c r="J35" s="70">
        <v>8.1911936534189493</v>
      </c>
      <c r="K35" s="69">
        <v>41729.179300000003</v>
      </c>
      <c r="L35" s="70">
        <v>8.5206450787216408</v>
      </c>
      <c r="M35" s="70">
        <v>-0.58434223747122704</v>
      </c>
      <c r="N35" s="69">
        <v>8236502.2467999998</v>
      </c>
      <c r="O35" s="69">
        <v>68627858.973900005</v>
      </c>
      <c r="P35" s="69">
        <v>11622</v>
      </c>
      <c r="Q35" s="69">
        <v>15021</v>
      </c>
      <c r="R35" s="70">
        <v>-22.628320351507899</v>
      </c>
      <c r="S35" s="69">
        <v>18.219970702116701</v>
      </c>
      <c r="T35" s="69">
        <v>18.060395672724901</v>
      </c>
      <c r="U35" s="71">
        <v>0.875824840779167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1127800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500600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426900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184837.1801</v>
      </c>
      <c r="E39" s="69">
        <v>429608</v>
      </c>
      <c r="F39" s="70">
        <v>43.024613158972798</v>
      </c>
      <c r="G39" s="69">
        <v>314655.13530000002</v>
      </c>
      <c r="H39" s="70">
        <v>-41.257218025769198</v>
      </c>
      <c r="I39" s="69">
        <v>8041.1760999999997</v>
      </c>
      <c r="J39" s="70">
        <v>4.3504105048830501</v>
      </c>
      <c r="K39" s="69">
        <v>16252.077799999999</v>
      </c>
      <c r="L39" s="70">
        <v>5.1650445127821802</v>
      </c>
      <c r="M39" s="70">
        <v>-0.50522165848849199</v>
      </c>
      <c r="N39" s="69">
        <v>6640785.6496000001</v>
      </c>
      <c r="O39" s="69">
        <v>101014498.4105</v>
      </c>
      <c r="P39" s="69">
        <v>262</v>
      </c>
      <c r="Q39" s="69">
        <v>423</v>
      </c>
      <c r="R39" s="70">
        <v>-38.0614657210402</v>
      </c>
      <c r="S39" s="69">
        <v>705.48542022900801</v>
      </c>
      <c r="T39" s="69">
        <v>603.91586288416102</v>
      </c>
      <c r="U39" s="71">
        <v>14.397116429688401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468263.34480000002</v>
      </c>
      <c r="E40" s="69">
        <v>534944</v>
      </c>
      <c r="F40" s="70">
        <v>87.535021385416002</v>
      </c>
      <c r="G40" s="69">
        <v>836043.05960000004</v>
      </c>
      <c r="H40" s="70">
        <v>-43.990523045064499</v>
      </c>
      <c r="I40" s="69">
        <v>29312.5671</v>
      </c>
      <c r="J40" s="70">
        <v>6.2598466067250502</v>
      </c>
      <c r="K40" s="69">
        <v>50461.249000000003</v>
      </c>
      <c r="L40" s="70">
        <v>6.0357236891773098</v>
      </c>
      <c r="M40" s="70">
        <v>-0.41910738079431997</v>
      </c>
      <c r="N40" s="69">
        <v>16513172.056299999</v>
      </c>
      <c r="O40" s="69">
        <v>195383746.08059999</v>
      </c>
      <c r="P40" s="69">
        <v>2369</v>
      </c>
      <c r="Q40" s="69">
        <v>3200</v>
      </c>
      <c r="R40" s="70">
        <v>-25.96875</v>
      </c>
      <c r="S40" s="69">
        <v>197.66287243562701</v>
      </c>
      <c r="T40" s="69">
        <v>201.56629559375</v>
      </c>
      <c r="U40" s="71">
        <v>-1.97478823919976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457500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151318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6867.9449999999997</v>
      </c>
      <c r="E44" s="75"/>
      <c r="F44" s="75"/>
      <c r="G44" s="74">
        <v>138440.49650000001</v>
      </c>
      <c r="H44" s="76">
        <v>-95.039063587871496</v>
      </c>
      <c r="I44" s="74">
        <v>855.64059999999995</v>
      </c>
      <c r="J44" s="76">
        <v>12.458466105945799</v>
      </c>
      <c r="K44" s="74">
        <v>13147.447700000001</v>
      </c>
      <c r="L44" s="76">
        <v>9.4968221238646002</v>
      </c>
      <c r="M44" s="76">
        <v>-0.93491964223596002</v>
      </c>
      <c r="N44" s="74">
        <v>685427.59580000001</v>
      </c>
      <c r="O44" s="74">
        <v>11617601.5646</v>
      </c>
      <c r="P44" s="74">
        <v>22</v>
      </c>
      <c r="Q44" s="74">
        <v>45</v>
      </c>
      <c r="R44" s="76">
        <v>-51.1111111111111</v>
      </c>
      <c r="S44" s="74">
        <v>312.17931818181802</v>
      </c>
      <c r="T44" s="74">
        <v>421.396724444445</v>
      </c>
      <c r="U44" s="77">
        <v>-34.985471458751903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4:C44"/>
    <mergeCell ref="B37:C37"/>
    <mergeCell ref="B38:C38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66286</v>
      </c>
      <c r="D2" s="32">
        <v>610776.05824188003</v>
      </c>
      <c r="E2" s="32">
        <v>468250.33047435898</v>
      </c>
      <c r="F2" s="32">
        <v>142525.72776752099</v>
      </c>
      <c r="G2" s="32">
        <v>468250.33047435898</v>
      </c>
      <c r="H2" s="32">
        <v>0.23335185759864599</v>
      </c>
    </row>
    <row r="3" spans="1:8" ht="14.25" x14ac:dyDescent="0.2">
      <c r="A3" s="32">
        <v>2</v>
      </c>
      <c r="B3" s="33">
        <v>13</v>
      </c>
      <c r="C3" s="32">
        <v>6601</v>
      </c>
      <c r="D3" s="32">
        <v>60782.661075576703</v>
      </c>
      <c r="E3" s="32">
        <v>46616.926298691498</v>
      </c>
      <c r="F3" s="32">
        <v>14165.7347768853</v>
      </c>
      <c r="G3" s="32">
        <v>46616.926298691498</v>
      </c>
      <c r="H3" s="32">
        <v>0.23305552152893899</v>
      </c>
    </row>
    <row r="4" spans="1:8" ht="14.25" x14ac:dyDescent="0.2">
      <c r="A4" s="32">
        <v>3</v>
      </c>
      <c r="B4" s="33">
        <v>14</v>
      </c>
      <c r="C4" s="32">
        <v>84443</v>
      </c>
      <c r="D4" s="32">
        <v>109133.632945299</v>
      </c>
      <c r="E4" s="32">
        <v>77288.663755555594</v>
      </c>
      <c r="F4" s="32">
        <v>31844.969189743599</v>
      </c>
      <c r="G4" s="32">
        <v>77288.663755555594</v>
      </c>
      <c r="H4" s="32">
        <v>0.291797939189885</v>
      </c>
    </row>
    <row r="5" spans="1:8" ht="14.25" x14ac:dyDescent="0.2">
      <c r="A5" s="32">
        <v>4</v>
      </c>
      <c r="B5" s="33">
        <v>15</v>
      </c>
      <c r="C5" s="32">
        <v>4031</v>
      </c>
      <c r="D5" s="32">
        <v>67845.179418803396</v>
      </c>
      <c r="E5" s="32">
        <v>53517.334263247903</v>
      </c>
      <c r="F5" s="32">
        <v>14327.8451555556</v>
      </c>
      <c r="G5" s="32">
        <v>53517.334263247903</v>
      </c>
      <c r="H5" s="32">
        <v>0.21118442427737999</v>
      </c>
    </row>
    <row r="6" spans="1:8" ht="14.25" x14ac:dyDescent="0.2">
      <c r="A6" s="32">
        <v>5</v>
      </c>
      <c r="B6" s="33">
        <v>16</v>
      </c>
      <c r="C6" s="32">
        <v>2932</v>
      </c>
      <c r="D6" s="32">
        <v>195590.401241026</v>
      </c>
      <c r="E6" s="32">
        <v>168764.22248119701</v>
      </c>
      <c r="F6" s="32">
        <v>26826.178759829101</v>
      </c>
      <c r="G6" s="32">
        <v>168764.22248119701</v>
      </c>
      <c r="H6" s="32">
        <v>0.137154883826693</v>
      </c>
    </row>
    <row r="7" spans="1:8" ht="14.25" x14ac:dyDescent="0.2">
      <c r="A7" s="32">
        <v>6</v>
      </c>
      <c r="B7" s="33">
        <v>17</v>
      </c>
      <c r="C7" s="32">
        <v>16886</v>
      </c>
      <c r="D7" s="32">
        <v>293240.02808974398</v>
      </c>
      <c r="E7" s="32">
        <v>234916.00744102601</v>
      </c>
      <c r="F7" s="32">
        <v>58324.020648717902</v>
      </c>
      <c r="G7" s="32">
        <v>234916.00744102601</v>
      </c>
      <c r="H7" s="32">
        <v>0.198895154350716</v>
      </c>
    </row>
    <row r="8" spans="1:8" ht="14.25" x14ac:dyDescent="0.2">
      <c r="A8" s="32">
        <v>7</v>
      </c>
      <c r="B8" s="33">
        <v>18</v>
      </c>
      <c r="C8" s="32">
        <v>125540</v>
      </c>
      <c r="D8" s="32">
        <v>190380.90978546999</v>
      </c>
      <c r="E8" s="32">
        <v>156550.267346154</v>
      </c>
      <c r="F8" s="32">
        <v>33830.642439316201</v>
      </c>
      <c r="G8" s="32">
        <v>156550.267346154</v>
      </c>
      <c r="H8" s="32">
        <v>0.17769976242596</v>
      </c>
    </row>
    <row r="9" spans="1:8" ht="14.25" x14ac:dyDescent="0.2">
      <c r="A9" s="32">
        <v>8</v>
      </c>
      <c r="B9" s="33">
        <v>19</v>
      </c>
      <c r="C9" s="32">
        <v>13393</v>
      </c>
      <c r="D9" s="32">
        <v>105098.54305641</v>
      </c>
      <c r="E9" s="32">
        <v>97601.704306837593</v>
      </c>
      <c r="F9" s="32">
        <v>7496.8387495726502</v>
      </c>
      <c r="G9" s="32">
        <v>97601.704306837593</v>
      </c>
      <c r="H9" s="32">
        <v>7.1331519272810701E-2</v>
      </c>
    </row>
    <row r="10" spans="1:8" ht="14.25" x14ac:dyDescent="0.2">
      <c r="A10" s="32">
        <v>9</v>
      </c>
      <c r="B10" s="33">
        <v>21</v>
      </c>
      <c r="C10" s="32">
        <v>114342</v>
      </c>
      <c r="D10" s="32">
        <v>506671.88238632499</v>
      </c>
      <c r="E10" s="32">
        <v>467953.03048547002</v>
      </c>
      <c r="F10" s="32">
        <v>38718.851900854701</v>
      </c>
      <c r="G10" s="32">
        <v>467953.03048547002</v>
      </c>
      <c r="H10" s="36">
        <v>7.6417999985506496E-2</v>
      </c>
    </row>
    <row r="11" spans="1:8" ht="14.25" x14ac:dyDescent="0.2">
      <c r="A11" s="32">
        <v>10</v>
      </c>
      <c r="B11" s="33">
        <v>22</v>
      </c>
      <c r="C11" s="32">
        <v>33312</v>
      </c>
      <c r="D11" s="32">
        <v>612917.61701965798</v>
      </c>
      <c r="E11" s="32">
        <v>567679.32702649594</v>
      </c>
      <c r="F11" s="32">
        <v>45238.289993162398</v>
      </c>
      <c r="G11" s="32">
        <v>567679.32702649594</v>
      </c>
      <c r="H11" s="32">
        <v>7.3808108523843396E-2</v>
      </c>
    </row>
    <row r="12" spans="1:8" ht="14.25" x14ac:dyDescent="0.2">
      <c r="A12" s="32">
        <v>11</v>
      </c>
      <c r="B12" s="33">
        <v>23</v>
      </c>
      <c r="C12" s="32">
        <v>132201.32699999999</v>
      </c>
      <c r="D12" s="32">
        <v>1286995.3109076901</v>
      </c>
      <c r="E12" s="32">
        <v>1088553.1136461501</v>
      </c>
      <c r="F12" s="32">
        <v>198442.19726153801</v>
      </c>
      <c r="G12" s="32">
        <v>1088553.1136461501</v>
      </c>
      <c r="H12" s="32">
        <v>0.15419030324328201</v>
      </c>
    </row>
    <row r="13" spans="1:8" ht="14.25" x14ac:dyDescent="0.2">
      <c r="A13" s="32">
        <v>12</v>
      </c>
      <c r="B13" s="33">
        <v>24</v>
      </c>
      <c r="C13" s="32">
        <v>24657.432000000001</v>
      </c>
      <c r="D13" s="32">
        <v>481101.06966923102</v>
      </c>
      <c r="E13" s="32">
        <v>442633.92150854698</v>
      </c>
      <c r="F13" s="32">
        <v>38467.148160683799</v>
      </c>
      <c r="G13" s="32">
        <v>442633.92150854698</v>
      </c>
      <c r="H13" s="32">
        <v>7.9956480219698797E-2</v>
      </c>
    </row>
    <row r="14" spans="1:8" ht="14.25" x14ac:dyDescent="0.2">
      <c r="A14" s="32">
        <v>13</v>
      </c>
      <c r="B14" s="33">
        <v>25</v>
      </c>
      <c r="C14" s="32">
        <v>75223</v>
      </c>
      <c r="D14" s="32">
        <v>976439.75760000001</v>
      </c>
      <c r="E14" s="32">
        <v>898386.96239999996</v>
      </c>
      <c r="F14" s="32">
        <v>78052.795199999993</v>
      </c>
      <c r="G14" s="32">
        <v>898386.96239999996</v>
      </c>
      <c r="H14" s="32">
        <v>7.9936109311901302E-2</v>
      </c>
    </row>
    <row r="15" spans="1:8" ht="14.25" x14ac:dyDescent="0.2">
      <c r="A15" s="32">
        <v>14</v>
      </c>
      <c r="B15" s="33">
        <v>26</v>
      </c>
      <c r="C15" s="32">
        <v>59160</v>
      </c>
      <c r="D15" s="32">
        <v>311910.04009487201</v>
      </c>
      <c r="E15" s="32">
        <v>275694.177346154</v>
      </c>
      <c r="F15" s="32">
        <v>36215.862748717896</v>
      </c>
      <c r="G15" s="32">
        <v>275694.177346154</v>
      </c>
      <c r="H15" s="32">
        <v>0.116109961505896</v>
      </c>
    </row>
    <row r="16" spans="1:8" ht="14.25" x14ac:dyDescent="0.2">
      <c r="A16" s="32">
        <v>15</v>
      </c>
      <c r="B16" s="33">
        <v>27</v>
      </c>
      <c r="C16" s="32">
        <v>107059.41099999999</v>
      </c>
      <c r="D16" s="32">
        <v>875631.12446666695</v>
      </c>
      <c r="E16" s="32">
        <v>793197.05850000004</v>
      </c>
      <c r="F16" s="32">
        <v>82434.065966666705</v>
      </c>
      <c r="G16" s="32">
        <v>793197.05850000004</v>
      </c>
      <c r="H16" s="32">
        <v>9.4142457552403705E-2</v>
      </c>
    </row>
    <row r="17" spans="1:8" ht="14.25" x14ac:dyDescent="0.2">
      <c r="A17" s="32">
        <v>16</v>
      </c>
      <c r="B17" s="33">
        <v>29</v>
      </c>
      <c r="C17" s="32">
        <v>164680</v>
      </c>
      <c r="D17" s="32">
        <v>2157659.94735299</v>
      </c>
      <c r="E17" s="32">
        <v>1947893.7136598299</v>
      </c>
      <c r="F17" s="32">
        <v>209766.23369316201</v>
      </c>
      <c r="G17" s="32">
        <v>1947893.7136598299</v>
      </c>
      <c r="H17" s="32">
        <v>9.7219320380165897E-2</v>
      </c>
    </row>
    <row r="18" spans="1:8" ht="14.25" x14ac:dyDescent="0.2">
      <c r="A18" s="32">
        <v>17</v>
      </c>
      <c r="B18" s="33">
        <v>31</v>
      </c>
      <c r="C18" s="32">
        <v>23980.557000000001</v>
      </c>
      <c r="D18" s="32">
        <v>216823.94969534801</v>
      </c>
      <c r="E18" s="32">
        <v>179762.83748949299</v>
      </c>
      <c r="F18" s="32">
        <v>37061.112205854901</v>
      </c>
      <c r="G18" s="32">
        <v>179762.83748949299</v>
      </c>
      <c r="H18" s="32">
        <v>0.170927207340002</v>
      </c>
    </row>
    <row r="19" spans="1:8" ht="14.25" x14ac:dyDescent="0.2">
      <c r="A19" s="32">
        <v>18</v>
      </c>
      <c r="B19" s="33">
        <v>32</v>
      </c>
      <c r="C19" s="32">
        <v>16862.724999999999</v>
      </c>
      <c r="D19" s="32">
        <v>274801.738307019</v>
      </c>
      <c r="E19" s="32">
        <v>247449.07172916099</v>
      </c>
      <c r="F19" s="32">
        <v>27352.666577858199</v>
      </c>
      <c r="G19" s="32">
        <v>247449.07172916099</v>
      </c>
      <c r="H19" s="32">
        <v>9.9536002742816501E-2</v>
      </c>
    </row>
    <row r="20" spans="1:8" ht="14.25" x14ac:dyDescent="0.2">
      <c r="A20" s="32">
        <v>19</v>
      </c>
      <c r="B20" s="33">
        <v>33</v>
      </c>
      <c r="C20" s="32">
        <v>29614.674999999999</v>
      </c>
      <c r="D20" s="32">
        <v>516968.70236227202</v>
      </c>
      <c r="E20" s="32">
        <v>396893.93157528801</v>
      </c>
      <c r="F20" s="32">
        <v>120074.770786985</v>
      </c>
      <c r="G20" s="32">
        <v>396893.93157528801</v>
      </c>
      <c r="H20" s="32">
        <v>0.23226700231233899</v>
      </c>
    </row>
    <row r="21" spans="1:8" ht="14.25" x14ac:dyDescent="0.2">
      <c r="A21" s="32">
        <v>20</v>
      </c>
      <c r="B21" s="33">
        <v>34</v>
      </c>
      <c r="C21" s="32">
        <v>36884.455000000002</v>
      </c>
      <c r="D21" s="32">
        <v>230188.897750987</v>
      </c>
      <c r="E21" s="32">
        <v>167429.83886539401</v>
      </c>
      <c r="F21" s="32">
        <v>62759.058885592902</v>
      </c>
      <c r="G21" s="32">
        <v>167429.83886539401</v>
      </c>
      <c r="H21" s="32">
        <v>0.27264155438757998</v>
      </c>
    </row>
    <row r="22" spans="1:8" ht="14.25" x14ac:dyDescent="0.2">
      <c r="A22" s="32">
        <v>21</v>
      </c>
      <c r="B22" s="33">
        <v>35</v>
      </c>
      <c r="C22" s="32">
        <v>45713.216999999997</v>
      </c>
      <c r="D22" s="32">
        <v>1024379.69669735</v>
      </c>
      <c r="E22" s="32">
        <v>972363.42677168106</v>
      </c>
      <c r="F22" s="32">
        <v>52016.269925663699</v>
      </c>
      <c r="G22" s="32">
        <v>972363.42677168106</v>
      </c>
      <c r="H22" s="32">
        <v>5.07783101259884E-2</v>
      </c>
    </row>
    <row r="23" spans="1:8" ht="14.25" x14ac:dyDescent="0.2">
      <c r="A23" s="32">
        <v>22</v>
      </c>
      <c r="B23" s="33">
        <v>36</v>
      </c>
      <c r="C23" s="32">
        <v>131148.27299999999</v>
      </c>
      <c r="D23" s="32">
        <v>607406.38931504404</v>
      </c>
      <c r="E23" s="32">
        <v>519070.09733692702</v>
      </c>
      <c r="F23" s="32">
        <v>88336.291978117602</v>
      </c>
      <c r="G23" s="32">
        <v>519070.09733692702</v>
      </c>
      <c r="H23" s="32">
        <v>0.145431943970382</v>
      </c>
    </row>
    <row r="24" spans="1:8" ht="14.25" x14ac:dyDescent="0.2">
      <c r="A24" s="32">
        <v>23</v>
      </c>
      <c r="B24" s="33">
        <v>37</v>
      </c>
      <c r="C24" s="32">
        <v>73747.438999999998</v>
      </c>
      <c r="D24" s="32">
        <v>683344.64553362795</v>
      </c>
      <c r="E24" s="32">
        <v>590164.89932080905</v>
      </c>
      <c r="F24" s="32">
        <v>93179.746212819198</v>
      </c>
      <c r="G24" s="32">
        <v>590164.89932080905</v>
      </c>
      <c r="H24" s="32">
        <v>0.13635834687788401</v>
      </c>
    </row>
    <row r="25" spans="1:8" ht="14.25" x14ac:dyDescent="0.2">
      <c r="A25" s="32">
        <v>24</v>
      </c>
      <c r="B25" s="33">
        <v>38</v>
      </c>
      <c r="C25" s="32">
        <v>106668.12300000001</v>
      </c>
      <c r="D25" s="32">
        <v>543958.50597699103</v>
      </c>
      <c r="E25" s="32">
        <v>516319.09766991198</v>
      </c>
      <c r="F25" s="32">
        <v>27639.4083070796</v>
      </c>
      <c r="G25" s="32">
        <v>516319.09766991198</v>
      </c>
      <c r="H25" s="32">
        <v>5.0811611553784101E-2</v>
      </c>
    </row>
    <row r="26" spans="1:8" ht="14.25" x14ac:dyDescent="0.2">
      <c r="A26" s="32">
        <v>25</v>
      </c>
      <c r="B26" s="33">
        <v>39</v>
      </c>
      <c r="C26" s="32">
        <v>89682.024999999994</v>
      </c>
      <c r="D26" s="32">
        <v>111052.00791059701</v>
      </c>
      <c r="E26" s="32">
        <v>78900.628363178403</v>
      </c>
      <c r="F26" s="32">
        <v>32151.379547418299</v>
      </c>
      <c r="G26" s="32">
        <v>78900.628363178403</v>
      </c>
      <c r="H26" s="32">
        <v>0.28951641804893802</v>
      </c>
    </row>
    <row r="27" spans="1:8" ht="14.25" x14ac:dyDescent="0.2">
      <c r="A27" s="32">
        <v>26</v>
      </c>
      <c r="B27" s="33">
        <v>42</v>
      </c>
      <c r="C27" s="32">
        <v>13623.92</v>
      </c>
      <c r="D27" s="32">
        <v>211752.49909999999</v>
      </c>
      <c r="E27" s="32">
        <v>194407.4302</v>
      </c>
      <c r="F27" s="32">
        <v>17345.068899999998</v>
      </c>
      <c r="G27" s="32">
        <v>194407.4302</v>
      </c>
      <c r="H27" s="32">
        <v>8.1911991469856504E-2</v>
      </c>
    </row>
    <row r="28" spans="1:8" ht="14.25" x14ac:dyDescent="0.2">
      <c r="A28" s="32">
        <v>27</v>
      </c>
      <c r="B28" s="33">
        <v>75</v>
      </c>
      <c r="C28" s="32">
        <v>261</v>
      </c>
      <c r="D28" s="32">
        <v>184837.179487179</v>
      </c>
      <c r="E28" s="32">
        <v>176796.00213675201</v>
      </c>
      <c r="F28" s="32">
        <v>8041.1773504273497</v>
      </c>
      <c r="G28" s="32">
        <v>176796.00213675201</v>
      </c>
      <c r="H28" s="32">
        <v>4.3504111958087399E-2</v>
      </c>
    </row>
    <row r="29" spans="1:8" ht="14.25" x14ac:dyDescent="0.2">
      <c r="A29" s="32">
        <v>28</v>
      </c>
      <c r="B29" s="33">
        <v>76</v>
      </c>
      <c r="C29" s="32">
        <v>2874</v>
      </c>
      <c r="D29" s="32">
        <v>468263.33643589698</v>
      </c>
      <c r="E29" s="32">
        <v>438950.78201538499</v>
      </c>
      <c r="F29" s="32">
        <v>29312.554420512799</v>
      </c>
      <c r="G29" s="32">
        <v>438950.78201538499</v>
      </c>
      <c r="H29" s="32">
        <v>6.2598440107696801E-2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6867.9449360865301</v>
      </c>
      <c r="E30" s="32">
        <v>6012.3045911807003</v>
      </c>
      <c r="F30" s="32">
        <v>855.64034490583197</v>
      </c>
      <c r="G30" s="32">
        <v>6012.3045911807003</v>
      </c>
      <c r="H30" s="32">
        <v>0.124584625076128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2014-12-30T00:10:31Z</dcterms:modified>
</cp:coreProperties>
</file>