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<sst xmlns="http://schemas.openxmlformats.org/spreadsheetml/2006/main" count="116" uniqueCount="73">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</sst>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9c07f74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55ac0bbe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55ac0be9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9c07f4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55ac0be9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9c07f74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17699042.765700001</v>
      </c>
      <c r="F3" s="25">
        <f>RA!I7</f>
        <v>1218416.2492</v>
      </c>
      <c r="G3" s="16">
        <f>E3-F3</f>
        <v>16480626.516500002</v>
      </c>
      <c r="H3" s="27">
        <f>RA!J7</f>
        <v>6.8840799207584196</v>
      </c>
      <c r="I3" s="20">
        <f>SUM(I4:I40)</f>
        <v>17699048.239948384</v>
      </c>
      <c r="J3" s="21">
        <f>SUM(J4:J40)</f>
        <v>16480626.086133368</v>
      </c>
      <c r="K3" s="22">
        <f>E3-I3</f>
        <v>-5.4742483831942081</v>
      </c>
      <c r="L3" s="22">
        <f>G3-J3</f>
        <v>0.43036663345992565</v>
      </c>
    </row>
    <row r="4" spans="1:13" x14ac:dyDescent="0.15">
      <c r="A4" s="42">
        <f>RA!A8</f>
        <v>42003</v>
      </c>
      <c r="B4" s="12">
        <v>12</v>
      </c>
      <c r="C4" s="39" t="s">
        <v>6</v>
      </c>
      <c r="D4" s="39"/>
      <c r="E4" s="15">
        <f>VLOOKUP(C4,RA!B8:D39,3,0)</f>
        <v>681620.24159999995</v>
      </c>
      <c r="F4" s="25">
        <f>VLOOKUP(C4,RA!B8:I43,8,0)</f>
        <v>132283.19200000001</v>
      </c>
      <c r="G4" s="16">
        <f t="shared" ref="G4:G40" si="0">E4-F4</f>
        <v>549337.04959999991</v>
      </c>
      <c r="H4" s="27">
        <f>RA!J8</f>
        <v>19.407168966914099</v>
      </c>
      <c r="I4" s="20">
        <f>VLOOKUP(B4,RMS!B:D,3,FALSE)</f>
        <v>681620.98204444395</v>
      </c>
      <c r="J4" s="21">
        <f>VLOOKUP(B4,RMS!B:E,4,FALSE)</f>
        <v>549337.059215385</v>
      </c>
      <c r="K4" s="22">
        <f t="shared" ref="K4:K40" si="1">E4-I4</f>
        <v>-0.74044444400351495</v>
      </c>
      <c r="L4" s="22">
        <f t="shared" ref="L4:L40" si="2">G4-J4</f>
        <v>-9.6153850900009274E-3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62577.700499999999</v>
      </c>
      <c r="F5" s="25">
        <f>VLOOKUP(C5,RA!B9:I44,8,0)</f>
        <v>14656.6741</v>
      </c>
      <c r="G5" s="16">
        <f t="shared" si="0"/>
        <v>47921.026400000002</v>
      </c>
      <c r="H5" s="27">
        <f>RA!J9</f>
        <v>23.421560688379699</v>
      </c>
      <c r="I5" s="20">
        <f>VLOOKUP(B5,RMS!B:D,3,FALSE)</f>
        <v>62577.722170251902</v>
      </c>
      <c r="J5" s="21">
        <f>VLOOKUP(B5,RMS!B:E,4,FALSE)</f>
        <v>47921.0314339006</v>
      </c>
      <c r="K5" s="22">
        <f t="shared" si="1"/>
        <v>-2.1670251902833115E-2</v>
      </c>
      <c r="L5" s="22">
        <f t="shared" si="2"/>
        <v>-5.0339005974819884E-3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184397.46400000001</v>
      </c>
      <c r="F6" s="25">
        <f>VLOOKUP(C6,RA!B10:I45,8,0)</f>
        <v>27156.73</v>
      </c>
      <c r="G6" s="16">
        <f t="shared" si="0"/>
        <v>157240.734</v>
      </c>
      <c r="H6" s="27">
        <f>RA!J10</f>
        <v>14.7272795465343</v>
      </c>
      <c r="I6" s="20">
        <f>VLOOKUP(B6,RMS!B:D,3,FALSE)</f>
        <v>184399.56524786301</v>
      </c>
      <c r="J6" s="21">
        <f>VLOOKUP(B6,RMS!B:E,4,FALSE)</f>
        <v>157240.73418119701</v>
      </c>
      <c r="K6" s="22">
        <f t="shared" si="1"/>
        <v>-2.101247863000026</v>
      </c>
      <c r="L6" s="22">
        <f t="shared" si="2"/>
        <v>-1.8119701417163014E-4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60435.606899999999</v>
      </c>
      <c r="F7" s="25">
        <f>VLOOKUP(C7,RA!B11:I46,8,0)</f>
        <v>15073.1883</v>
      </c>
      <c r="G7" s="16">
        <f t="shared" si="0"/>
        <v>45362.418599999997</v>
      </c>
      <c r="H7" s="27">
        <f>RA!J11</f>
        <v>24.940906649520201</v>
      </c>
      <c r="I7" s="20">
        <f>VLOOKUP(B7,RMS!B:D,3,FALSE)</f>
        <v>60435.649302564103</v>
      </c>
      <c r="J7" s="21">
        <f>VLOOKUP(B7,RMS!B:E,4,FALSE)</f>
        <v>45362.418597435899</v>
      </c>
      <c r="K7" s="22">
        <f t="shared" si="1"/>
        <v>-4.2402564104122575E-2</v>
      </c>
      <c r="L7" s="22">
        <f t="shared" si="2"/>
        <v>2.5640983949415386E-6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335850.66649999999</v>
      </c>
      <c r="F8" s="25">
        <f>VLOOKUP(C8,RA!B12:I47,8,0)</f>
        <v>1843.1051</v>
      </c>
      <c r="G8" s="16">
        <f t="shared" si="0"/>
        <v>334007.56140000001</v>
      </c>
      <c r="H8" s="27">
        <f>RA!J12</f>
        <v>0.54878709016943406</v>
      </c>
      <c r="I8" s="20">
        <f>VLOOKUP(B8,RMS!B:D,3,FALSE)</f>
        <v>335850.65337606799</v>
      </c>
      <c r="J8" s="21">
        <f>VLOOKUP(B8,RMS!B:E,4,FALSE)</f>
        <v>334007.56161025597</v>
      </c>
      <c r="K8" s="22">
        <f t="shared" si="1"/>
        <v>1.3123932003509253E-2</v>
      </c>
      <c r="L8" s="22">
        <f t="shared" si="2"/>
        <v>-2.1025596652179956E-4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287910.57160000002</v>
      </c>
      <c r="F9" s="25">
        <f>VLOOKUP(C9,RA!B13:I48,8,0)</f>
        <v>57164.139600000002</v>
      </c>
      <c r="G9" s="16">
        <f t="shared" si="0"/>
        <v>230746.43200000003</v>
      </c>
      <c r="H9" s="27">
        <f>RA!J13</f>
        <v>19.854824809774399</v>
      </c>
      <c r="I9" s="20">
        <f>VLOOKUP(B9,RMS!B:D,3,FALSE)</f>
        <v>287910.742523077</v>
      </c>
      <c r="J9" s="21">
        <f>VLOOKUP(B9,RMS!B:E,4,FALSE)</f>
        <v>230746.43163247901</v>
      </c>
      <c r="K9" s="22">
        <f t="shared" si="1"/>
        <v>-0.17092307697748765</v>
      </c>
      <c r="L9" s="22">
        <f t="shared" si="2"/>
        <v>3.6752101732417941E-4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201449.56020000001</v>
      </c>
      <c r="F10" s="25">
        <f>VLOOKUP(C10,RA!B14:I49,8,0)</f>
        <v>33399.321300000003</v>
      </c>
      <c r="G10" s="16">
        <f t="shared" si="0"/>
        <v>168050.2389</v>
      </c>
      <c r="H10" s="27">
        <f>RA!J14</f>
        <v>16.579495764021999</v>
      </c>
      <c r="I10" s="20">
        <f>VLOOKUP(B10,RMS!B:D,3,FALSE)</f>
        <v>201449.55011880299</v>
      </c>
      <c r="J10" s="21">
        <f>VLOOKUP(B10,RMS!B:E,4,FALSE)</f>
        <v>168050.234016239</v>
      </c>
      <c r="K10" s="22">
        <f t="shared" si="1"/>
        <v>1.0081197018735111E-2</v>
      </c>
      <c r="L10" s="22">
        <f t="shared" si="2"/>
        <v>4.883760993834585E-3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198423.821</v>
      </c>
      <c r="F11" s="25">
        <f>VLOOKUP(C11,RA!B15:I50,8,0)</f>
        <v>-6693.3782000000001</v>
      </c>
      <c r="G11" s="16">
        <f t="shared" si="0"/>
        <v>205117.1992</v>
      </c>
      <c r="H11" s="27">
        <f>RA!J15</f>
        <v>-3.3732735143730599</v>
      </c>
      <c r="I11" s="20">
        <f>VLOOKUP(B11,RMS!B:D,3,FALSE)</f>
        <v>198424.35734529901</v>
      </c>
      <c r="J11" s="21">
        <f>VLOOKUP(B11,RMS!B:E,4,FALSE)</f>
        <v>205117.198673504</v>
      </c>
      <c r="K11" s="22">
        <f t="shared" si="1"/>
        <v>-0.53634529901319183</v>
      </c>
      <c r="L11" s="22">
        <f t="shared" si="2"/>
        <v>5.2649600547738373E-4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852765.86629999999</v>
      </c>
      <c r="F12" s="25">
        <f>VLOOKUP(C12,RA!B16:I51,8,0)</f>
        <v>-23520.6744</v>
      </c>
      <c r="G12" s="16">
        <f t="shared" si="0"/>
        <v>876286.54070000001</v>
      </c>
      <c r="H12" s="27">
        <f>RA!J16</f>
        <v>-2.7581632109704399</v>
      </c>
      <c r="I12" s="20">
        <f>VLOOKUP(B12,RMS!B:D,3,FALSE)</f>
        <v>852765.60251111095</v>
      </c>
      <c r="J12" s="21">
        <f>VLOOKUP(B12,RMS!B:E,4,FALSE)</f>
        <v>876286.54085555603</v>
      </c>
      <c r="K12" s="22">
        <f t="shared" si="1"/>
        <v>0.26378888904582709</v>
      </c>
      <c r="L12" s="22">
        <f t="shared" si="2"/>
        <v>-1.5555601567029953E-4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481048.7879</v>
      </c>
      <c r="F13" s="25">
        <f>VLOOKUP(C13,RA!B17:I52,8,0)</f>
        <v>33614.1567</v>
      </c>
      <c r="G13" s="16">
        <f t="shared" si="0"/>
        <v>447434.6312</v>
      </c>
      <c r="H13" s="27">
        <f>RA!J17</f>
        <v>6.9876814047783604</v>
      </c>
      <c r="I13" s="20">
        <f>VLOOKUP(B13,RMS!B:D,3,FALSE)</f>
        <v>481048.86194615398</v>
      </c>
      <c r="J13" s="21">
        <f>VLOOKUP(B13,RMS!B:E,4,FALSE)</f>
        <v>447434.63124615402</v>
      </c>
      <c r="K13" s="22">
        <f t="shared" si="1"/>
        <v>-7.4046153982635587E-2</v>
      </c>
      <c r="L13" s="22">
        <f t="shared" si="2"/>
        <v>-4.6154018491506577E-5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1503154.4236999999</v>
      </c>
      <c r="F14" s="25">
        <f>VLOOKUP(C14,RA!B18:I53,8,0)</f>
        <v>247581.72839999999</v>
      </c>
      <c r="G14" s="16">
        <f t="shared" si="0"/>
        <v>1255572.6953</v>
      </c>
      <c r="H14" s="27">
        <f>RA!J18</f>
        <v>16.470811281689901</v>
      </c>
      <c r="I14" s="20">
        <f>VLOOKUP(B14,RMS!B:D,3,FALSE)</f>
        <v>1503154.4748906</v>
      </c>
      <c r="J14" s="21">
        <f>VLOOKUP(B14,RMS!B:E,4,FALSE)</f>
        <v>1255572.6926555601</v>
      </c>
      <c r="K14" s="22">
        <f t="shared" si="1"/>
        <v>-5.1190600031986833E-2</v>
      </c>
      <c r="L14" s="22">
        <f t="shared" si="2"/>
        <v>2.6444399263709784E-3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541665.30559999996</v>
      </c>
      <c r="F15" s="25">
        <f>VLOOKUP(C15,RA!B19:I54,8,0)</f>
        <v>25617.217400000001</v>
      </c>
      <c r="G15" s="16">
        <f t="shared" si="0"/>
        <v>516048.08819999994</v>
      </c>
      <c r="H15" s="27">
        <f>RA!J19</f>
        <v>4.7293443266823099</v>
      </c>
      <c r="I15" s="20">
        <f>VLOOKUP(B15,RMS!B:D,3,FALSE)</f>
        <v>541665.61942478595</v>
      </c>
      <c r="J15" s="21">
        <f>VLOOKUP(B15,RMS!B:E,4,FALSE)</f>
        <v>516048.08842734998</v>
      </c>
      <c r="K15" s="22">
        <f t="shared" si="1"/>
        <v>-0.3138247859897092</v>
      </c>
      <c r="L15" s="22">
        <f t="shared" si="2"/>
        <v>-2.2735004313290119E-4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1232362.2842999999</v>
      </c>
      <c r="F16" s="25">
        <f>VLOOKUP(C16,RA!B20:I55,8,0)</f>
        <v>54566.263299999999</v>
      </c>
      <c r="G16" s="16">
        <f t="shared" si="0"/>
        <v>1177796.0209999999</v>
      </c>
      <c r="H16" s="27">
        <f>RA!J20</f>
        <v>4.4277777724262704</v>
      </c>
      <c r="I16" s="20">
        <f>VLOOKUP(B16,RMS!B:D,3,FALSE)</f>
        <v>1232362.1111000001</v>
      </c>
      <c r="J16" s="21">
        <f>VLOOKUP(B16,RMS!B:E,4,FALSE)</f>
        <v>1177796.0209999999</v>
      </c>
      <c r="K16" s="22">
        <f t="shared" si="1"/>
        <v>0.17319999984465539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404874.11780000001</v>
      </c>
      <c r="F17" s="25">
        <f>VLOOKUP(C17,RA!B21:I56,8,0)</f>
        <v>21386.601900000001</v>
      </c>
      <c r="G17" s="16">
        <f t="shared" si="0"/>
        <v>383487.5159</v>
      </c>
      <c r="H17" s="27">
        <f>RA!J21</f>
        <v>5.2822842853502801</v>
      </c>
      <c r="I17" s="20">
        <f>VLOOKUP(B17,RMS!B:D,3,FALSE)</f>
        <v>404873.93078282301</v>
      </c>
      <c r="J17" s="21">
        <f>VLOOKUP(B17,RMS!B:E,4,FALSE)</f>
        <v>383487.51591211703</v>
      </c>
      <c r="K17" s="22">
        <f t="shared" si="1"/>
        <v>0.18701717699877918</v>
      </c>
      <c r="L17" s="22">
        <f t="shared" si="2"/>
        <v>-1.2117030564695597E-5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989289.04940000002</v>
      </c>
      <c r="F18" s="25">
        <f>VLOOKUP(C18,RA!B22:I57,8,0)</f>
        <v>102017.325</v>
      </c>
      <c r="G18" s="16">
        <f t="shared" si="0"/>
        <v>887271.72440000006</v>
      </c>
      <c r="H18" s="27">
        <f>RA!J22</f>
        <v>10.3121858128191</v>
      </c>
      <c r="I18" s="20">
        <f>VLOOKUP(B18,RMS!B:D,3,FALSE)</f>
        <v>989289.55169999995</v>
      </c>
      <c r="J18" s="21">
        <f>VLOOKUP(B18,RMS!B:E,4,FALSE)</f>
        <v>887271.72820000001</v>
      </c>
      <c r="K18" s="22">
        <f t="shared" si="1"/>
        <v>-0.50229999993462116</v>
      </c>
      <c r="L18" s="22">
        <f t="shared" si="2"/>
        <v>-3.7999999476596713E-3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2991016.5065000001</v>
      </c>
      <c r="F19" s="25">
        <f>VLOOKUP(C19,RA!B23:I58,8,0)</f>
        <v>95258.089900000006</v>
      </c>
      <c r="G19" s="16">
        <f t="shared" si="0"/>
        <v>2895758.4166000001</v>
      </c>
      <c r="H19" s="27">
        <f>RA!J23</f>
        <v>3.1848065596758701</v>
      </c>
      <c r="I19" s="20">
        <f>VLOOKUP(B19,RMS!B:D,3,FALSE)</f>
        <v>2991018.1671863198</v>
      </c>
      <c r="J19" s="21">
        <f>VLOOKUP(B19,RMS!B:E,4,FALSE)</f>
        <v>2895758.44267692</v>
      </c>
      <c r="K19" s="22">
        <f t="shared" si="1"/>
        <v>-1.660686319693923</v>
      </c>
      <c r="L19" s="22">
        <f t="shared" si="2"/>
        <v>-2.6076919864863157E-2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267948.70600000001</v>
      </c>
      <c r="F20" s="25">
        <f>VLOOKUP(C20,RA!B24:I59,8,0)</f>
        <v>38677.841099999998</v>
      </c>
      <c r="G20" s="16">
        <f t="shared" si="0"/>
        <v>229270.86490000002</v>
      </c>
      <c r="H20" s="27">
        <f>RA!J24</f>
        <v>14.4347930159439</v>
      </c>
      <c r="I20" s="20">
        <f>VLOOKUP(B20,RMS!B:D,3,FALSE)</f>
        <v>267948.73925931501</v>
      </c>
      <c r="J20" s="21">
        <f>VLOOKUP(B20,RMS!B:E,4,FALSE)</f>
        <v>229270.85840027401</v>
      </c>
      <c r="K20" s="22">
        <f t="shared" si="1"/>
        <v>-3.3259315008763224E-2</v>
      </c>
      <c r="L20" s="22">
        <f t="shared" si="2"/>
        <v>6.4997260051313788E-3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420370.52590000001</v>
      </c>
      <c r="F21" s="25">
        <f>VLOOKUP(C21,RA!B25:I60,8,0)</f>
        <v>35390.1826</v>
      </c>
      <c r="G21" s="16">
        <f t="shared" si="0"/>
        <v>384980.34330000001</v>
      </c>
      <c r="H21" s="27">
        <f>RA!J25</f>
        <v>8.4188068428990697</v>
      </c>
      <c r="I21" s="20">
        <f>VLOOKUP(B21,RMS!B:D,3,FALSE)</f>
        <v>420370.52452518698</v>
      </c>
      <c r="J21" s="21">
        <f>VLOOKUP(B21,RMS!B:E,4,FALSE)</f>
        <v>384980.34388841898</v>
      </c>
      <c r="K21" s="22">
        <f t="shared" si="1"/>
        <v>1.3748130295425653E-3</v>
      </c>
      <c r="L21" s="22">
        <f t="shared" si="2"/>
        <v>-5.8841897407546639E-4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622658.09389999998</v>
      </c>
      <c r="F22" s="25">
        <f>VLOOKUP(C22,RA!B26:I61,8,0)</f>
        <v>117574.348</v>
      </c>
      <c r="G22" s="16">
        <f t="shared" si="0"/>
        <v>505083.74589999998</v>
      </c>
      <c r="H22" s="27">
        <f>RA!J26</f>
        <v>18.882649908809</v>
      </c>
      <c r="I22" s="20">
        <f>VLOOKUP(B22,RMS!B:D,3,FALSE)</f>
        <v>622658.08660837298</v>
      </c>
      <c r="J22" s="21">
        <f>VLOOKUP(B22,RMS!B:E,4,FALSE)</f>
        <v>505083.71928215999</v>
      </c>
      <c r="K22" s="22">
        <f t="shared" si="1"/>
        <v>7.2916270000860095E-3</v>
      </c>
      <c r="L22" s="22">
        <f t="shared" si="2"/>
        <v>2.6617839990649372E-2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263712.21539999999</v>
      </c>
      <c r="F23" s="25">
        <f>VLOOKUP(C23,RA!B27:I62,8,0)</f>
        <v>44851.313499999997</v>
      </c>
      <c r="G23" s="16">
        <f t="shared" si="0"/>
        <v>218860.9019</v>
      </c>
      <c r="H23" s="27">
        <f>RA!J27</f>
        <v>17.007673850818499</v>
      </c>
      <c r="I23" s="20">
        <f>VLOOKUP(B23,RMS!B:D,3,FALSE)</f>
        <v>263712.18272155698</v>
      </c>
      <c r="J23" s="21">
        <f>VLOOKUP(B23,RMS!B:E,4,FALSE)</f>
        <v>218860.900199166</v>
      </c>
      <c r="K23" s="22">
        <f t="shared" si="1"/>
        <v>3.2678443007171154E-2</v>
      </c>
      <c r="L23" s="22">
        <f t="shared" si="2"/>
        <v>1.700833992799744E-3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1922974.0877</v>
      </c>
      <c r="F24" s="25">
        <f>VLOOKUP(C24,RA!B28:I63,8,0)</f>
        <v>-125937.26609999999</v>
      </c>
      <c r="G24" s="16">
        <f t="shared" si="0"/>
        <v>2048911.3537999999</v>
      </c>
      <c r="H24" s="27">
        <f>RA!J28</f>
        <v>-6.5490880457275997</v>
      </c>
      <c r="I24" s="20">
        <f>VLOOKUP(B24,RMS!B:D,3,FALSE)</f>
        <v>1922974.0847885001</v>
      </c>
      <c r="J24" s="21">
        <f>VLOOKUP(B24,RMS!B:E,4,FALSE)</f>
        <v>2048911.3311743401</v>
      </c>
      <c r="K24" s="22">
        <f t="shared" si="1"/>
        <v>2.911499934270978E-3</v>
      </c>
      <c r="L24" s="22">
        <f t="shared" si="2"/>
        <v>2.2625659825280309E-2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728282.84730000002</v>
      </c>
      <c r="F25" s="25">
        <f>VLOOKUP(C25,RA!B29:I64,8,0)</f>
        <v>80442.113299999997</v>
      </c>
      <c r="G25" s="16">
        <f t="shared" si="0"/>
        <v>647840.73400000005</v>
      </c>
      <c r="H25" s="27">
        <f>RA!J29</f>
        <v>11.045449387999099</v>
      </c>
      <c r="I25" s="20">
        <f>VLOOKUP(B25,RMS!B:D,3,FALSE)</f>
        <v>728282.84531061898</v>
      </c>
      <c r="J25" s="21">
        <f>VLOOKUP(B25,RMS!B:E,4,FALSE)</f>
        <v>647840.71446957299</v>
      </c>
      <c r="K25" s="22">
        <f t="shared" si="1"/>
        <v>1.9893810385838151E-3</v>
      </c>
      <c r="L25" s="22">
        <f t="shared" si="2"/>
        <v>1.9530427060090005E-2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794592.56799999997</v>
      </c>
      <c r="F26" s="25">
        <f>VLOOKUP(C26,RA!B30:I65,8,0)</f>
        <v>84234.804799999998</v>
      </c>
      <c r="G26" s="16">
        <f t="shared" si="0"/>
        <v>710357.76319999993</v>
      </c>
      <c r="H26" s="27">
        <f>RA!J30</f>
        <v>10.6010058729872</v>
      </c>
      <c r="I26" s="20">
        <f>VLOOKUP(B26,RMS!B:D,3,FALSE)</f>
        <v>794592.58154424804</v>
      </c>
      <c r="J26" s="21">
        <f>VLOOKUP(B26,RMS!B:E,4,FALSE)</f>
        <v>710357.75779155898</v>
      </c>
      <c r="K26" s="22">
        <f t="shared" si="1"/>
        <v>-1.3544248067773879E-2</v>
      </c>
      <c r="L26" s="22">
        <f t="shared" si="2"/>
        <v>5.408440949395299E-3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450680.26059999998</v>
      </c>
      <c r="F27" s="25">
        <f>VLOOKUP(C27,RA!B31:I66,8,0)</f>
        <v>41329.084900000002</v>
      </c>
      <c r="G27" s="16">
        <f t="shared" si="0"/>
        <v>409351.17569999996</v>
      </c>
      <c r="H27" s="27">
        <f>RA!J31</f>
        <v>9.1703783176520197</v>
      </c>
      <c r="I27" s="20">
        <f>VLOOKUP(B27,RMS!B:D,3,FALSE)</f>
        <v>450680.245546903</v>
      </c>
      <c r="J27" s="21">
        <f>VLOOKUP(B27,RMS!B:E,4,FALSE)</f>
        <v>409350.824343363</v>
      </c>
      <c r="K27" s="22">
        <f t="shared" si="1"/>
        <v>1.5053096984047443E-2</v>
      </c>
      <c r="L27" s="22">
        <f t="shared" si="2"/>
        <v>0.35135663696564734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110254.51790000001</v>
      </c>
      <c r="F28" s="25">
        <f>VLOOKUP(C28,RA!B32:I67,8,0)</f>
        <v>31745.2012</v>
      </c>
      <c r="G28" s="16">
        <f t="shared" si="0"/>
        <v>78509.31670000001</v>
      </c>
      <c r="H28" s="27">
        <f>RA!J32</f>
        <v>28.792653402913299</v>
      </c>
      <c r="I28" s="20">
        <f>VLOOKUP(B28,RMS!B:D,3,FALSE)</f>
        <v>110254.447932539</v>
      </c>
      <c r="J28" s="21">
        <f>VLOOKUP(B28,RMS!B:E,4,FALSE)</f>
        <v>78509.311895079096</v>
      </c>
      <c r="K28" s="22">
        <f t="shared" si="1"/>
        <v>6.9967461007763632E-2</v>
      </c>
      <c r="L28" s="22">
        <f t="shared" si="2"/>
        <v>4.8049209144664928E-3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393388.56849999999</v>
      </c>
      <c r="F31" s="25">
        <f>VLOOKUP(C31,RA!B35:I70,8,0)</f>
        <v>-1952.3791000000001</v>
      </c>
      <c r="G31" s="16">
        <f t="shared" si="0"/>
        <v>395340.94760000001</v>
      </c>
      <c r="H31" s="27">
        <f>RA!J35</f>
        <v>-0.49629787348535997</v>
      </c>
      <c r="I31" s="20">
        <f>VLOOKUP(B31,RMS!B:D,3,FALSE)</f>
        <v>393388.56849999999</v>
      </c>
      <c r="J31" s="21">
        <f>VLOOKUP(B31,RMS!B:E,4,FALSE)</f>
        <v>395340.92050000001</v>
      </c>
      <c r="K31" s="22">
        <f t="shared" si="1"/>
        <v>0</v>
      </c>
      <c r="L31" s="22">
        <f t="shared" si="2"/>
        <v>2.710000000661239E-2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202376.92290000001</v>
      </c>
      <c r="F35" s="25">
        <f>VLOOKUP(C35,RA!B8:I74,8,0)</f>
        <v>9797.8217000000004</v>
      </c>
      <c r="G35" s="16">
        <f t="shared" si="0"/>
        <v>192579.1012</v>
      </c>
      <c r="H35" s="27">
        <f>RA!J39</f>
        <v>4.8413729982649096</v>
      </c>
      <c r="I35" s="20">
        <f>VLOOKUP(B35,RMS!B:D,3,FALSE)</f>
        <v>202376.92306495699</v>
      </c>
      <c r="J35" s="21">
        <f>VLOOKUP(B35,RMS!B:E,4,FALSE)</f>
        <v>192579.10222222199</v>
      </c>
      <c r="K35" s="22">
        <f t="shared" si="1"/>
        <v>-1.6495698946528137E-4</v>
      </c>
      <c r="L35" s="22">
        <f t="shared" si="2"/>
        <v>-1.0222219862043858E-3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488697.37349999999</v>
      </c>
      <c r="F36" s="25">
        <f>VLOOKUP(C36,RA!B8:I75,8,0)</f>
        <v>27552.189900000001</v>
      </c>
      <c r="G36" s="16">
        <f t="shared" si="0"/>
        <v>461145.18359999999</v>
      </c>
      <c r="H36" s="27">
        <f>RA!J40</f>
        <v>5.6378837689824399</v>
      </c>
      <c r="I36" s="20">
        <f>VLOOKUP(B36,RMS!B:D,3,FALSE)</f>
        <v>488697.365004274</v>
      </c>
      <c r="J36" s="21">
        <f>VLOOKUP(B36,RMS!B:E,4,FALSE)</f>
        <v>461145.18182906002</v>
      </c>
      <c r="K36" s="22">
        <f t="shared" si="1"/>
        <v>8.4957259823568165E-3</v>
      </c>
      <c r="L36" s="22">
        <f t="shared" si="2"/>
        <v>1.7709399689920247E-3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24264.104299999999</v>
      </c>
      <c r="F40" s="25">
        <f>VLOOKUP(C40,RA!B8:I78,8,0)</f>
        <v>3307.3130000000001</v>
      </c>
      <c r="G40" s="16">
        <f t="shared" si="0"/>
        <v>20956.791299999997</v>
      </c>
      <c r="H40" s="27">
        <f>RA!J43</f>
        <v>0</v>
      </c>
      <c r="I40" s="20">
        <f>VLOOKUP(B40,RMS!B:D,3,FALSE)</f>
        <v>24264.103471749499</v>
      </c>
      <c r="J40" s="21">
        <f>VLOOKUP(B40,RMS!B:E,4,FALSE)</f>
        <v>20956.789804099499</v>
      </c>
      <c r="K40" s="22">
        <f t="shared" si="1"/>
        <v>8.2825050048995763E-4</v>
      </c>
      <c r="L40" s="22">
        <f t="shared" si="2"/>
        <v>1.4959004984120838E-3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7" t="s">
        <v>47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7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8" t="s">
        <v>48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6"/>
      <c r="W4" s="45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6" t="s">
        <v>4</v>
      </c>
      <c r="C6" s="47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8" t="s">
        <v>5</v>
      </c>
      <c r="B7" s="49"/>
      <c r="C7" s="50"/>
      <c r="D7" s="66">
        <v>17699042.765700001</v>
      </c>
      <c r="E7" s="66">
        <v>27548032</v>
      </c>
      <c r="F7" s="67">
        <v>64.247938893420795</v>
      </c>
      <c r="G7" s="66">
        <v>17884317.074499998</v>
      </c>
      <c r="H7" s="67">
        <v>-1.03595965128671</v>
      </c>
      <c r="I7" s="66">
        <v>1218416.2492</v>
      </c>
      <c r="J7" s="67">
        <v>6.8840799207584196</v>
      </c>
      <c r="K7" s="66">
        <v>1752123.1310000001</v>
      </c>
      <c r="L7" s="67">
        <v>9.7969809174219495</v>
      </c>
      <c r="M7" s="67">
        <v>-0.30460580786659303</v>
      </c>
      <c r="N7" s="66">
        <v>508897731.21130002</v>
      </c>
      <c r="O7" s="66">
        <v>7001777916.1592999</v>
      </c>
      <c r="P7" s="66">
        <v>884814</v>
      </c>
      <c r="Q7" s="66">
        <v>757264</v>
      </c>
      <c r="R7" s="67">
        <v>16.843531450062301</v>
      </c>
      <c r="S7" s="66">
        <v>20.003122425391101</v>
      </c>
      <c r="T7" s="66">
        <v>18.385681635202499</v>
      </c>
      <c r="U7" s="68">
        <v>8.0859415634804694</v>
      </c>
      <c r="V7" s="56"/>
      <c r="W7" s="56"/>
    </row>
    <row r="8" spans="1:23" ht="14.25" thickBot="1" x14ac:dyDescent="0.2">
      <c r="A8" s="51">
        <v>42003</v>
      </c>
      <c r="B8" s="54" t="s">
        <v>6</v>
      </c>
      <c r="C8" s="55"/>
      <c r="D8" s="69">
        <v>681620.24159999995</v>
      </c>
      <c r="E8" s="69">
        <v>848900</v>
      </c>
      <c r="F8" s="70">
        <v>80.294527223465707</v>
      </c>
      <c r="G8" s="69">
        <v>744169.25719999999</v>
      </c>
      <c r="H8" s="70">
        <v>-8.4052135982270908</v>
      </c>
      <c r="I8" s="69">
        <v>132283.19200000001</v>
      </c>
      <c r="J8" s="70">
        <v>19.407168966914099</v>
      </c>
      <c r="K8" s="69">
        <v>95584.090299999996</v>
      </c>
      <c r="L8" s="70">
        <v>12.844401911957901</v>
      </c>
      <c r="M8" s="70">
        <v>0.383945712982321</v>
      </c>
      <c r="N8" s="69">
        <v>20175847.367199998</v>
      </c>
      <c r="O8" s="69">
        <v>266927472.77860001</v>
      </c>
      <c r="P8" s="69">
        <v>24148</v>
      </c>
      <c r="Q8" s="69">
        <v>22451</v>
      </c>
      <c r="R8" s="70">
        <v>7.5586833548617003</v>
      </c>
      <c r="S8" s="69">
        <v>28.2267782673513</v>
      </c>
      <c r="T8" s="69">
        <v>27.204816605051001</v>
      </c>
      <c r="U8" s="71">
        <v>3.6205395196744701</v>
      </c>
      <c r="V8" s="56"/>
      <c r="W8" s="56"/>
    </row>
    <row r="9" spans="1:23" ht="12" customHeight="1" thickBot="1" x14ac:dyDescent="0.2">
      <c r="A9" s="52"/>
      <c r="B9" s="54" t="s">
        <v>7</v>
      </c>
      <c r="C9" s="55"/>
      <c r="D9" s="69">
        <v>62577.700499999999</v>
      </c>
      <c r="E9" s="69">
        <v>108027</v>
      </c>
      <c r="F9" s="70">
        <v>57.927833319447899</v>
      </c>
      <c r="G9" s="69">
        <v>71208.260200000004</v>
      </c>
      <c r="H9" s="70">
        <v>-12.120166502818201</v>
      </c>
      <c r="I9" s="69">
        <v>14656.6741</v>
      </c>
      <c r="J9" s="70">
        <v>23.421560688379699</v>
      </c>
      <c r="K9" s="69">
        <v>15959.7309</v>
      </c>
      <c r="L9" s="70">
        <v>22.412752193600099</v>
      </c>
      <c r="M9" s="70">
        <v>-8.1646539541590998E-2</v>
      </c>
      <c r="N9" s="69">
        <v>2995519.8887999998</v>
      </c>
      <c r="O9" s="69">
        <v>45034455.3785</v>
      </c>
      <c r="P9" s="69">
        <v>3706</v>
      </c>
      <c r="Q9" s="69">
        <v>3534</v>
      </c>
      <c r="R9" s="70">
        <v>4.8670062252405204</v>
      </c>
      <c r="S9" s="69">
        <v>16.885510118726401</v>
      </c>
      <c r="T9" s="69">
        <v>17.199389219015298</v>
      </c>
      <c r="U9" s="71">
        <v>-1.8588665553005399</v>
      </c>
      <c r="V9" s="56"/>
      <c r="W9" s="56"/>
    </row>
    <row r="10" spans="1:23" ht="14.25" thickBot="1" x14ac:dyDescent="0.2">
      <c r="A10" s="52"/>
      <c r="B10" s="54" t="s">
        <v>8</v>
      </c>
      <c r="C10" s="55"/>
      <c r="D10" s="69">
        <v>184397.46400000001</v>
      </c>
      <c r="E10" s="69">
        <v>159537</v>
      </c>
      <c r="F10" s="70">
        <v>115.582882967587</v>
      </c>
      <c r="G10" s="69">
        <v>109175.7968</v>
      </c>
      <c r="H10" s="70">
        <v>68.899581596641895</v>
      </c>
      <c r="I10" s="69">
        <v>27156.73</v>
      </c>
      <c r="J10" s="70">
        <v>14.7272795465343</v>
      </c>
      <c r="K10" s="69">
        <v>27400.588800000001</v>
      </c>
      <c r="L10" s="70">
        <v>25.097676960577001</v>
      </c>
      <c r="M10" s="70">
        <v>-8.8997649568759996E-3</v>
      </c>
      <c r="N10" s="69">
        <v>4105349.6727999998</v>
      </c>
      <c r="O10" s="69">
        <v>62915788.056999996</v>
      </c>
      <c r="P10" s="69">
        <v>81925</v>
      </c>
      <c r="Q10" s="69">
        <v>69973</v>
      </c>
      <c r="R10" s="70">
        <v>17.080874051419801</v>
      </c>
      <c r="S10" s="69">
        <v>2.2508082270369201</v>
      </c>
      <c r="T10" s="69">
        <v>1.5596283009160701</v>
      </c>
      <c r="U10" s="71">
        <v>30.708077117292198</v>
      </c>
      <c r="V10" s="56"/>
      <c r="W10" s="56"/>
    </row>
    <row r="11" spans="1:23" ht="14.25" thickBot="1" x14ac:dyDescent="0.2">
      <c r="A11" s="52"/>
      <c r="B11" s="54" t="s">
        <v>9</v>
      </c>
      <c r="C11" s="55"/>
      <c r="D11" s="69">
        <v>60435.606899999999</v>
      </c>
      <c r="E11" s="69">
        <v>126543</v>
      </c>
      <c r="F11" s="70">
        <v>47.758949052891097</v>
      </c>
      <c r="G11" s="69">
        <v>108178.7596</v>
      </c>
      <c r="H11" s="70">
        <v>-44.133573796311097</v>
      </c>
      <c r="I11" s="69">
        <v>15073.1883</v>
      </c>
      <c r="J11" s="70">
        <v>24.940906649520201</v>
      </c>
      <c r="K11" s="69">
        <v>16306.748600000001</v>
      </c>
      <c r="L11" s="70">
        <v>15.0738912706113</v>
      </c>
      <c r="M11" s="70">
        <v>-7.5647226204248005E-2</v>
      </c>
      <c r="N11" s="69">
        <v>2821836.2045</v>
      </c>
      <c r="O11" s="69">
        <v>27287682.649700001</v>
      </c>
      <c r="P11" s="69">
        <v>2718</v>
      </c>
      <c r="Q11" s="69">
        <v>3057</v>
      </c>
      <c r="R11" s="70">
        <v>-11.0893032384691</v>
      </c>
      <c r="S11" s="69">
        <v>22.235322626931602</v>
      </c>
      <c r="T11" s="69">
        <v>22.1933738632646</v>
      </c>
      <c r="U11" s="71">
        <v>0.18865821904521399</v>
      </c>
      <c r="V11" s="56"/>
      <c r="W11" s="56"/>
    </row>
    <row r="12" spans="1:23" ht="14.25" thickBot="1" x14ac:dyDescent="0.2">
      <c r="A12" s="52"/>
      <c r="B12" s="54" t="s">
        <v>10</v>
      </c>
      <c r="C12" s="55"/>
      <c r="D12" s="69">
        <v>335850.66649999999</v>
      </c>
      <c r="E12" s="69">
        <v>441148</v>
      </c>
      <c r="F12" s="70">
        <v>76.131064064667598</v>
      </c>
      <c r="G12" s="69">
        <v>329204.08100000001</v>
      </c>
      <c r="H12" s="70">
        <v>2.0189863624442599</v>
      </c>
      <c r="I12" s="69">
        <v>1843.1051</v>
      </c>
      <c r="J12" s="70">
        <v>0.54878709016943406</v>
      </c>
      <c r="K12" s="69">
        <v>13347.1319</v>
      </c>
      <c r="L12" s="70">
        <v>4.0543640465988</v>
      </c>
      <c r="M12" s="70">
        <v>-0.86191002577864695</v>
      </c>
      <c r="N12" s="69">
        <v>8411186.1252999995</v>
      </c>
      <c r="O12" s="69">
        <v>95188748.312399998</v>
      </c>
      <c r="P12" s="69">
        <v>2744</v>
      </c>
      <c r="Q12" s="69">
        <v>1799</v>
      </c>
      <c r="R12" s="70">
        <v>52.529182879377402</v>
      </c>
      <c r="S12" s="69">
        <v>122.394557762391</v>
      </c>
      <c r="T12" s="69">
        <v>108.721729905503</v>
      </c>
      <c r="U12" s="71">
        <v>11.171107692084799</v>
      </c>
      <c r="V12" s="56"/>
      <c r="W12" s="56"/>
    </row>
    <row r="13" spans="1:23" ht="14.25" thickBot="1" x14ac:dyDescent="0.2">
      <c r="A13" s="52"/>
      <c r="B13" s="54" t="s">
        <v>11</v>
      </c>
      <c r="C13" s="55"/>
      <c r="D13" s="69">
        <v>287910.57160000002</v>
      </c>
      <c r="E13" s="69">
        <v>648000</v>
      </c>
      <c r="F13" s="70">
        <v>44.430643765432102</v>
      </c>
      <c r="G13" s="69">
        <v>427954.99560000002</v>
      </c>
      <c r="H13" s="70">
        <v>-32.7241007675715</v>
      </c>
      <c r="I13" s="69">
        <v>57164.139600000002</v>
      </c>
      <c r="J13" s="70">
        <v>19.854824809774399</v>
      </c>
      <c r="K13" s="69">
        <v>69004.467799999999</v>
      </c>
      <c r="L13" s="70">
        <v>16.1242346764184</v>
      </c>
      <c r="M13" s="70">
        <v>-0.171587848982729</v>
      </c>
      <c r="N13" s="69">
        <v>12065470.6677</v>
      </c>
      <c r="O13" s="69">
        <v>135785123.70089999</v>
      </c>
      <c r="P13" s="69">
        <v>9014</v>
      </c>
      <c r="Q13" s="69">
        <v>8349</v>
      </c>
      <c r="R13" s="70">
        <v>7.96502575158702</v>
      </c>
      <c r="S13" s="69">
        <v>31.940378477923201</v>
      </c>
      <c r="T13" s="69">
        <v>35.122750185651</v>
      </c>
      <c r="U13" s="71">
        <v>-9.9634752604054508</v>
      </c>
      <c r="V13" s="56"/>
      <c r="W13" s="56"/>
    </row>
    <row r="14" spans="1:23" ht="14.25" thickBot="1" x14ac:dyDescent="0.2">
      <c r="A14" s="52"/>
      <c r="B14" s="54" t="s">
        <v>12</v>
      </c>
      <c r="C14" s="55"/>
      <c r="D14" s="69">
        <v>201449.56020000001</v>
      </c>
      <c r="E14" s="69">
        <v>223039</v>
      </c>
      <c r="F14" s="70">
        <v>90.320329718121002</v>
      </c>
      <c r="G14" s="69">
        <v>211727.17499999999</v>
      </c>
      <c r="H14" s="70">
        <v>-4.8541784019930398</v>
      </c>
      <c r="I14" s="69">
        <v>33399.321300000003</v>
      </c>
      <c r="J14" s="70">
        <v>16.579495764021999</v>
      </c>
      <c r="K14" s="69">
        <v>34635.086799999997</v>
      </c>
      <c r="L14" s="70">
        <v>16.358356833505201</v>
      </c>
      <c r="M14" s="70">
        <v>-3.5679584322566002E-2</v>
      </c>
      <c r="N14" s="69">
        <v>7256603.4426999995</v>
      </c>
      <c r="O14" s="69">
        <v>67491288.245800003</v>
      </c>
      <c r="P14" s="69">
        <v>2636</v>
      </c>
      <c r="Q14" s="69">
        <v>2311</v>
      </c>
      <c r="R14" s="70">
        <v>14.063176114236301</v>
      </c>
      <c r="S14" s="69">
        <v>76.422443171471897</v>
      </c>
      <c r="T14" s="69">
        <v>82.380316399826896</v>
      </c>
      <c r="U14" s="71">
        <v>-7.7959732522383201</v>
      </c>
      <c r="V14" s="56"/>
      <c r="W14" s="56"/>
    </row>
    <row r="15" spans="1:23" ht="14.25" thickBot="1" x14ac:dyDescent="0.2">
      <c r="A15" s="52"/>
      <c r="B15" s="54" t="s">
        <v>13</v>
      </c>
      <c r="C15" s="55"/>
      <c r="D15" s="69">
        <v>198423.821</v>
      </c>
      <c r="E15" s="69">
        <v>127325</v>
      </c>
      <c r="F15" s="70">
        <v>155.840424896917</v>
      </c>
      <c r="G15" s="69">
        <v>118503.1608</v>
      </c>
      <c r="H15" s="70">
        <v>67.4417962022832</v>
      </c>
      <c r="I15" s="69">
        <v>-6693.3782000000001</v>
      </c>
      <c r="J15" s="70">
        <v>-3.3732735143730599</v>
      </c>
      <c r="K15" s="69">
        <v>3660.1023</v>
      </c>
      <c r="L15" s="70">
        <v>3.0886115402248402</v>
      </c>
      <c r="M15" s="70">
        <v>-2.8287407431207598</v>
      </c>
      <c r="N15" s="69">
        <v>4537243.7542000003</v>
      </c>
      <c r="O15" s="69">
        <v>51547377.6888</v>
      </c>
      <c r="P15" s="69">
        <v>8502</v>
      </c>
      <c r="Q15" s="69">
        <v>3496</v>
      </c>
      <c r="R15" s="70">
        <v>143.19221967963401</v>
      </c>
      <c r="S15" s="69">
        <v>23.338487532345301</v>
      </c>
      <c r="T15" s="69">
        <v>30.0624791189931</v>
      </c>
      <c r="U15" s="71">
        <v>-28.810742672715499</v>
      </c>
      <c r="V15" s="56"/>
      <c r="W15" s="56"/>
    </row>
    <row r="16" spans="1:23" ht="14.25" thickBot="1" x14ac:dyDescent="0.2">
      <c r="A16" s="52"/>
      <c r="B16" s="54" t="s">
        <v>14</v>
      </c>
      <c r="C16" s="55"/>
      <c r="D16" s="69">
        <v>852765.86629999999</v>
      </c>
      <c r="E16" s="69">
        <v>726700</v>
      </c>
      <c r="F16" s="70">
        <v>117.34771794413101</v>
      </c>
      <c r="G16" s="69">
        <v>618225.37910000002</v>
      </c>
      <c r="H16" s="70">
        <v>37.937699604218601</v>
      </c>
      <c r="I16" s="69">
        <v>-23520.6744</v>
      </c>
      <c r="J16" s="70">
        <v>-2.7581632109704399</v>
      </c>
      <c r="K16" s="69">
        <v>42468.269099999998</v>
      </c>
      <c r="L16" s="70">
        <v>6.8693830010383001</v>
      </c>
      <c r="M16" s="70">
        <v>-1.5538411359458999</v>
      </c>
      <c r="N16" s="69">
        <v>20415868.880100001</v>
      </c>
      <c r="O16" s="69">
        <v>356217644.29820001</v>
      </c>
      <c r="P16" s="69">
        <v>34905</v>
      </c>
      <c r="Q16" s="69">
        <v>27517</v>
      </c>
      <c r="R16" s="70">
        <v>26.848857070174802</v>
      </c>
      <c r="S16" s="69">
        <v>24.431051892279001</v>
      </c>
      <c r="T16" s="69">
        <v>18.413056285205499</v>
      </c>
      <c r="U16" s="71">
        <v>24.632568559094299</v>
      </c>
      <c r="V16" s="56"/>
      <c r="W16" s="56"/>
    </row>
    <row r="17" spans="1:23" ht="12" thickBot="1" x14ac:dyDescent="0.2">
      <c r="A17" s="52"/>
      <c r="B17" s="54" t="s">
        <v>15</v>
      </c>
      <c r="C17" s="55"/>
      <c r="D17" s="69">
        <v>481048.7879</v>
      </c>
      <c r="E17" s="69">
        <v>787300</v>
      </c>
      <c r="F17" s="70">
        <v>61.101078102375197</v>
      </c>
      <c r="G17" s="69">
        <v>541579.79909999995</v>
      </c>
      <c r="H17" s="70">
        <v>-11.1767483389504</v>
      </c>
      <c r="I17" s="69">
        <v>33614.1567</v>
      </c>
      <c r="J17" s="70">
        <v>6.9876814047783604</v>
      </c>
      <c r="K17" s="69">
        <v>-7032.8779000000004</v>
      </c>
      <c r="L17" s="70">
        <v>-1.2985857138112</v>
      </c>
      <c r="M17" s="70">
        <v>-5.7795734801538403</v>
      </c>
      <c r="N17" s="69">
        <v>14517177.749399999</v>
      </c>
      <c r="O17" s="69">
        <v>330584838.73049998</v>
      </c>
      <c r="P17" s="69">
        <v>10537</v>
      </c>
      <c r="Q17" s="69">
        <v>9488</v>
      </c>
      <c r="R17" s="70">
        <v>11.0560708263069</v>
      </c>
      <c r="S17" s="69">
        <v>45.653296754294402</v>
      </c>
      <c r="T17" s="69">
        <v>64.599235992833101</v>
      </c>
      <c r="U17" s="71">
        <v>-41.499608101700801</v>
      </c>
      <c r="V17" s="38"/>
      <c r="W17" s="38"/>
    </row>
    <row r="18" spans="1:23" ht="12" thickBot="1" x14ac:dyDescent="0.2">
      <c r="A18" s="52"/>
      <c r="B18" s="54" t="s">
        <v>16</v>
      </c>
      <c r="C18" s="55"/>
      <c r="D18" s="69">
        <v>1503154.4236999999</v>
      </c>
      <c r="E18" s="69">
        <v>2369000</v>
      </c>
      <c r="F18" s="70">
        <v>63.4510098649219</v>
      </c>
      <c r="G18" s="69">
        <v>1803958.8726999999</v>
      </c>
      <c r="H18" s="70">
        <v>-16.674684415049001</v>
      </c>
      <c r="I18" s="69">
        <v>247581.72839999999</v>
      </c>
      <c r="J18" s="70">
        <v>16.470811281689901</v>
      </c>
      <c r="K18" s="69">
        <v>280584.55430000002</v>
      </c>
      <c r="L18" s="70">
        <v>15.5538221267787</v>
      </c>
      <c r="M18" s="70">
        <v>-0.11762167729558499</v>
      </c>
      <c r="N18" s="69">
        <v>50736563.464100003</v>
      </c>
      <c r="O18" s="69">
        <v>791896586.34510005</v>
      </c>
      <c r="P18" s="69">
        <v>68809</v>
      </c>
      <c r="Q18" s="69">
        <v>60717</v>
      </c>
      <c r="R18" s="70">
        <v>13.3274041866364</v>
      </c>
      <c r="S18" s="69">
        <v>21.8453170907875</v>
      </c>
      <c r="T18" s="69">
        <v>21.196623046263799</v>
      </c>
      <c r="U18" s="71">
        <v>2.9694878853339999</v>
      </c>
      <c r="V18" s="38"/>
      <c r="W18" s="38"/>
    </row>
    <row r="19" spans="1:23" ht="12" thickBot="1" x14ac:dyDescent="0.2">
      <c r="A19" s="52"/>
      <c r="B19" s="54" t="s">
        <v>17</v>
      </c>
      <c r="C19" s="55"/>
      <c r="D19" s="69">
        <v>541665.30559999996</v>
      </c>
      <c r="E19" s="69">
        <v>1014700</v>
      </c>
      <c r="F19" s="70">
        <v>53.381817837784602</v>
      </c>
      <c r="G19" s="69">
        <v>634475.97490000003</v>
      </c>
      <c r="H19" s="70">
        <v>-14.6279249288561</v>
      </c>
      <c r="I19" s="69">
        <v>25617.217400000001</v>
      </c>
      <c r="J19" s="70">
        <v>4.7293443266823099</v>
      </c>
      <c r="K19" s="69">
        <v>68522.622600000002</v>
      </c>
      <c r="L19" s="70">
        <v>10.799876640057199</v>
      </c>
      <c r="M19" s="70">
        <v>-0.62614949008095899</v>
      </c>
      <c r="N19" s="69">
        <v>19261100.062199999</v>
      </c>
      <c r="O19" s="69">
        <v>266736565.6349</v>
      </c>
      <c r="P19" s="69">
        <v>14032</v>
      </c>
      <c r="Q19" s="69">
        <v>11307</v>
      </c>
      <c r="R19" s="70">
        <v>24.100114973025601</v>
      </c>
      <c r="S19" s="69">
        <v>38.602145496009101</v>
      </c>
      <c r="T19" s="69">
        <v>42.548956513664102</v>
      </c>
      <c r="U19" s="71">
        <v>-10.224330712558499</v>
      </c>
      <c r="V19" s="38"/>
      <c r="W19" s="38"/>
    </row>
    <row r="20" spans="1:23" ht="12" thickBot="1" x14ac:dyDescent="0.2">
      <c r="A20" s="52"/>
      <c r="B20" s="54" t="s">
        <v>18</v>
      </c>
      <c r="C20" s="55"/>
      <c r="D20" s="69">
        <v>1232362.2842999999</v>
      </c>
      <c r="E20" s="69">
        <v>1586600</v>
      </c>
      <c r="F20" s="70">
        <v>77.673155445606994</v>
      </c>
      <c r="G20" s="69">
        <v>1467778.3829000001</v>
      </c>
      <c r="H20" s="70">
        <v>-16.038940302068699</v>
      </c>
      <c r="I20" s="69">
        <v>54566.263299999999</v>
      </c>
      <c r="J20" s="70">
        <v>4.4277777724262704</v>
      </c>
      <c r="K20" s="69">
        <v>63034.555500000002</v>
      </c>
      <c r="L20" s="70">
        <v>4.2945553793657796</v>
      </c>
      <c r="M20" s="70">
        <v>-0.13434364901645099</v>
      </c>
      <c r="N20" s="69">
        <v>30926159.8728</v>
      </c>
      <c r="O20" s="69">
        <v>415339067.84259999</v>
      </c>
      <c r="P20" s="69">
        <v>41182</v>
      </c>
      <c r="Q20" s="69">
        <v>34333</v>
      </c>
      <c r="R20" s="70">
        <v>19.948737366382201</v>
      </c>
      <c r="S20" s="69">
        <v>29.924779862561302</v>
      </c>
      <c r="T20" s="69">
        <v>28.440261611277801</v>
      </c>
      <c r="U20" s="71">
        <v>4.9608326547484696</v>
      </c>
      <c r="V20" s="38"/>
      <c r="W20" s="38"/>
    </row>
    <row r="21" spans="1:23" ht="12" thickBot="1" x14ac:dyDescent="0.2">
      <c r="A21" s="52"/>
      <c r="B21" s="54" t="s">
        <v>19</v>
      </c>
      <c r="C21" s="55"/>
      <c r="D21" s="69">
        <v>404874.11780000001</v>
      </c>
      <c r="E21" s="69">
        <v>445600</v>
      </c>
      <c r="F21" s="70">
        <v>90.860439362657104</v>
      </c>
      <c r="G21" s="69">
        <v>390198.98869999999</v>
      </c>
      <c r="H21" s="70">
        <v>3.7609346833245501</v>
      </c>
      <c r="I21" s="69">
        <v>21386.601900000001</v>
      </c>
      <c r="J21" s="70">
        <v>5.2822842853502801</v>
      </c>
      <c r="K21" s="69">
        <v>45907.536800000002</v>
      </c>
      <c r="L21" s="70">
        <v>11.7651603744405</v>
      </c>
      <c r="M21" s="70">
        <v>-0.53413745561709203</v>
      </c>
      <c r="N21" s="69">
        <v>11245980.918299999</v>
      </c>
      <c r="O21" s="69">
        <v>156346580.8723</v>
      </c>
      <c r="P21" s="69">
        <v>33522</v>
      </c>
      <c r="Q21" s="69">
        <v>26428</v>
      </c>
      <c r="R21" s="70">
        <v>26.842742545784802</v>
      </c>
      <c r="S21" s="69">
        <v>12.077862830380001</v>
      </c>
      <c r="T21" s="69">
        <v>11.8022678257908</v>
      </c>
      <c r="U21" s="71">
        <v>2.2818192958443002</v>
      </c>
      <c r="V21" s="38"/>
      <c r="W21" s="38"/>
    </row>
    <row r="22" spans="1:23" ht="12" thickBot="1" x14ac:dyDescent="0.2">
      <c r="A22" s="52"/>
      <c r="B22" s="54" t="s">
        <v>20</v>
      </c>
      <c r="C22" s="55"/>
      <c r="D22" s="69">
        <v>989289.04940000002</v>
      </c>
      <c r="E22" s="69">
        <v>1417900</v>
      </c>
      <c r="F22" s="70">
        <v>69.771426010296906</v>
      </c>
      <c r="G22" s="69">
        <v>1021757.9243</v>
      </c>
      <c r="H22" s="70">
        <v>-3.1777463259943999</v>
      </c>
      <c r="I22" s="69">
        <v>102017.325</v>
      </c>
      <c r="J22" s="70">
        <v>10.3121858128191</v>
      </c>
      <c r="K22" s="69">
        <v>126506.2616</v>
      </c>
      <c r="L22" s="70">
        <v>12.3812361608713</v>
      </c>
      <c r="M22" s="70">
        <v>-0.19357884969703401</v>
      </c>
      <c r="N22" s="69">
        <v>30406535.207899999</v>
      </c>
      <c r="O22" s="69">
        <v>472576270.91460001</v>
      </c>
      <c r="P22" s="69">
        <v>60712</v>
      </c>
      <c r="Q22" s="69">
        <v>52597</v>
      </c>
      <c r="R22" s="70">
        <v>15.4286366142556</v>
      </c>
      <c r="S22" s="69">
        <v>16.294786029121099</v>
      </c>
      <c r="T22" s="69">
        <v>16.6479124721942</v>
      </c>
      <c r="U22" s="71">
        <v>-2.1671131025718902</v>
      </c>
      <c r="V22" s="38"/>
      <c r="W22" s="38"/>
    </row>
    <row r="23" spans="1:23" ht="12" thickBot="1" x14ac:dyDescent="0.2">
      <c r="A23" s="52"/>
      <c r="B23" s="54" t="s">
        <v>21</v>
      </c>
      <c r="C23" s="55"/>
      <c r="D23" s="69">
        <v>2991016.5065000001</v>
      </c>
      <c r="E23" s="69">
        <v>3824100</v>
      </c>
      <c r="F23" s="70">
        <v>78.214913482911001</v>
      </c>
      <c r="G23" s="69">
        <v>2761043.9068999998</v>
      </c>
      <c r="H23" s="70">
        <v>8.3291902394339505</v>
      </c>
      <c r="I23" s="69">
        <v>95258.089900000006</v>
      </c>
      <c r="J23" s="70">
        <v>3.1848065596758701</v>
      </c>
      <c r="K23" s="69">
        <v>144535.6525</v>
      </c>
      <c r="L23" s="70">
        <v>5.2348190529965004</v>
      </c>
      <c r="M23" s="70">
        <v>-0.34093707502375598</v>
      </c>
      <c r="N23" s="69">
        <v>78031434.532199994</v>
      </c>
      <c r="O23" s="69">
        <v>1047527313.8037</v>
      </c>
      <c r="P23" s="69">
        <v>87341</v>
      </c>
      <c r="Q23" s="69">
        <v>67892</v>
      </c>
      <c r="R23" s="70">
        <v>28.646968715018001</v>
      </c>
      <c r="S23" s="69">
        <v>34.245274344236996</v>
      </c>
      <c r="T23" s="69">
        <v>31.780747658045101</v>
      </c>
      <c r="U23" s="71">
        <v>7.19669131985383</v>
      </c>
      <c r="V23" s="38"/>
      <c r="W23" s="38"/>
    </row>
    <row r="24" spans="1:23" ht="12" thickBot="1" x14ac:dyDescent="0.2">
      <c r="A24" s="52"/>
      <c r="B24" s="54" t="s">
        <v>22</v>
      </c>
      <c r="C24" s="55"/>
      <c r="D24" s="69">
        <v>267948.70600000001</v>
      </c>
      <c r="E24" s="69">
        <v>408185</v>
      </c>
      <c r="F24" s="70">
        <v>65.643937430331803</v>
      </c>
      <c r="G24" s="69">
        <v>277897.04239999998</v>
      </c>
      <c r="H24" s="70">
        <v>-3.5798640799064398</v>
      </c>
      <c r="I24" s="69">
        <v>38677.841099999998</v>
      </c>
      <c r="J24" s="70">
        <v>14.4347930159439</v>
      </c>
      <c r="K24" s="69">
        <v>49712.8482</v>
      </c>
      <c r="L24" s="70">
        <v>17.888944686372099</v>
      </c>
      <c r="M24" s="70">
        <v>-0.22197495214124599</v>
      </c>
      <c r="N24" s="69">
        <v>8138145.3355</v>
      </c>
      <c r="O24" s="69">
        <v>109928071.6206</v>
      </c>
      <c r="P24" s="69">
        <v>24856</v>
      </c>
      <c r="Q24" s="69">
        <v>23386</v>
      </c>
      <c r="R24" s="70">
        <v>6.28581202428804</v>
      </c>
      <c r="S24" s="69">
        <v>10.780041277759899</v>
      </c>
      <c r="T24" s="69">
        <v>9.2715274266655303</v>
      </c>
      <c r="U24" s="71">
        <v>13.9935813994197</v>
      </c>
      <c r="V24" s="38"/>
      <c r="W24" s="38"/>
    </row>
    <row r="25" spans="1:23" ht="12" thickBot="1" x14ac:dyDescent="0.2">
      <c r="A25" s="52"/>
      <c r="B25" s="54" t="s">
        <v>23</v>
      </c>
      <c r="C25" s="55"/>
      <c r="D25" s="69">
        <v>420370.52590000001</v>
      </c>
      <c r="E25" s="69">
        <v>558943</v>
      </c>
      <c r="F25" s="70">
        <v>75.208120667044795</v>
      </c>
      <c r="G25" s="69">
        <v>358181.52669999999</v>
      </c>
      <c r="H25" s="70">
        <v>17.362425073386699</v>
      </c>
      <c r="I25" s="69">
        <v>35390.1826</v>
      </c>
      <c r="J25" s="70">
        <v>8.4188068428990697</v>
      </c>
      <c r="K25" s="69">
        <v>28169.282899999998</v>
      </c>
      <c r="L25" s="70">
        <v>7.86452700660735</v>
      </c>
      <c r="M25" s="70">
        <v>0.25633949311503401</v>
      </c>
      <c r="N25" s="69">
        <v>11504573.3389</v>
      </c>
      <c r="O25" s="69">
        <v>114284514.0712</v>
      </c>
      <c r="P25" s="69">
        <v>17672</v>
      </c>
      <c r="Q25" s="69">
        <v>14926</v>
      </c>
      <c r="R25" s="70">
        <v>18.3974273080531</v>
      </c>
      <c r="S25" s="69">
        <v>23.7873769748755</v>
      </c>
      <c r="T25" s="69">
        <v>18.410943394077499</v>
      </c>
      <c r="U25" s="71">
        <v>22.602044716728201</v>
      </c>
      <c r="V25" s="38"/>
      <c r="W25" s="38"/>
    </row>
    <row r="26" spans="1:23" ht="12" thickBot="1" x14ac:dyDescent="0.2">
      <c r="A26" s="52"/>
      <c r="B26" s="54" t="s">
        <v>24</v>
      </c>
      <c r="C26" s="55"/>
      <c r="D26" s="69">
        <v>622658.09389999998</v>
      </c>
      <c r="E26" s="69">
        <v>734300</v>
      </c>
      <c r="F26" s="70">
        <v>84.796145158654497</v>
      </c>
      <c r="G26" s="69">
        <v>803346.90339999995</v>
      </c>
      <c r="H26" s="70">
        <v>-22.492002985917001</v>
      </c>
      <c r="I26" s="69">
        <v>117574.348</v>
      </c>
      <c r="J26" s="70">
        <v>18.882649908809</v>
      </c>
      <c r="K26" s="69">
        <v>130102.06849999999</v>
      </c>
      <c r="L26" s="70">
        <v>16.195004667270101</v>
      </c>
      <c r="M26" s="70">
        <v>-9.6291478255782006E-2</v>
      </c>
      <c r="N26" s="69">
        <v>17881894.4575</v>
      </c>
      <c r="O26" s="69">
        <v>226443358.5126</v>
      </c>
      <c r="P26" s="69">
        <v>49385</v>
      </c>
      <c r="Q26" s="69">
        <v>40492</v>
      </c>
      <c r="R26" s="70">
        <v>21.962362935888599</v>
      </c>
      <c r="S26" s="69">
        <v>12.608243270223801</v>
      </c>
      <c r="T26" s="69">
        <v>12.7671818754322</v>
      </c>
      <c r="U26" s="71">
        <v>-1.2605927868142299</v>
      </c>
      <c r="V26" s="38"/>
      <c r="W26" s="38"/>
    </row>
    <row r="27" spans="1:23" ht="12" thickBot="1" x14ac:dyDescent="0.2">
      <c r="A27" s="52"/>
      <c r="B27" s="54" t="s">
        <v>25</v>
      </c>
      <c r="C27" s="55"/>
      <c r="D27" s="69">
        <v>263712.21539999999</v>
      </c>
      <c r="E27" s="69">
        <v>392064</v>
      </c>
      <c r="F27" s="70">
        <v>67.262542697110703</v>
      </c>
      <c r="G27" s="69">
        <v>255305.3376</v>
      </c>
      <c r="H27" s="70">
        <v>3.2928719309313701</v>
      </c>
      <c r="I27" s="69">
        <v>44851.313499999997</v>
      </c>
      <c r="J27" s="70">
        <v>17.007673850818499</v>
      </c>
      <c r="K27" s="69">
        <v>75238.733600000007</v>
      </c>
      <c r="L27" s="70">
        <v>29.4700981606113</v>
      </c>
      <c r="M27" s="70">
        <v>-0.403880004965953</v>
      </c>
      <c r="N27" s="69">
        <v>8067128.4615000002</v>
      </c>
      <c r="O27" s="69">
        <v>101841090.6901</v>
      </c>
      <c r="P27" s="69">
        <v>33178</v>
      </c>
      <c r="Q27" s="69">
        <v>31045</v>
      </c>
      <c r="R27" s="70">
        <v>6.8706716057335999</v>
      </c>
      <c r="S27" s="69">
        <v>7.9484060341189897</v>
      </c>
      <c r="T27" s="69">
        <v>7.4146837043002103</v>
      </c>
      <c r="U27" s="71">
        <v>6.7148347420571</v>
      </c>
      <c r="V27" s="38"/>
      <c r="W27" s="38"/>
    </row>
    <row r="28" spans="1:23" ht="12" thickBot="1" x14ac:dyDescent="0.2">
      <c r="A28" s="52"/>
      <c r="B28" s="54" t="s">
        <v>26</v>
      </c>
      <c r="C28" s="55"/>
      <c r="D28" s="69">
        <v>1922974.0877</v>
      </c>
      <c r="E28" s="69">
        <v>1887100</v>
      </c>
      <c r="F28" s="70">
        <v>101.901016782364</v>
      </c>
      <c r="G28" s="69">
        <v>1144755.2245</v>
      </c>
      <c r="H28" s="70">
        <v>67.981245819594903</v>
      </c>
      <c r="I28" s="69">
        <v>-125937.26609999999</v>
      </c>
      <c r="J28" s="70">
        <v>-6.5490880457275997</v>
      </c>
      <c r="K28" s="69">
        <v>57822.3845</v>
      </c>
      <c r="L28" s="70">
        <v>5.0510697188785798</v>
      </c>
      <c r="M28" s="70">
        <v>-3.1780019483631001</v>
      </c>
      <c r="N28" s="69">
        <v>39695743.095100001</v>
      </c>
      <c r="O28" s="69">
        <v>373186987.2198</v>
      </c>
      <c r="P28" s="69">
        <v>54574</v>
      </c>
      <c r="Q28" s="69">
        <v>41417</v>
      </c>
      <c r="R28" s="70">
        <v>31.767148755341999</v>
      </c>
      <c r="S28" s="69">
        <v>35.236084723494699</v>
      </c>
      <c r="T28" s="69">
        <v>24.733314812758</v>
      </c>
      <c r="U28" s="71">
        <v>29.8068584893986</v>
      </c>
      <c r="V28" s="38"/>
      <c r="W28" s="38"/>
    </row>
    <row r="29" spans="1:23" ht="12" thickBot="1" x14ac:dyDescent="0.2">
      <c r="A29" s="52"/>
      <c r="B29" s="54" t="s">
        <v>27</v>
      </c>
      <c r="C29" s="55"/>
      <c r="D29" s="69">
        <v>728282.84730000002</v>
      </c>
      <c r="E29" s="69">
        <v>746800</v>
      </c>
      <c r="F29" s="70">
        <v>97.520466965720402</v>
      </c>
      <c r="G29" s="69">
        <v>575510.25580000004</v>
      </c>
      <c r="H29" s="70">
        <v>26.545589754544899</v>
      </c>
      <c r="I29" s="69">
        <v>80442.113299999997</v>
      </c>
      <c r="J29" s="70">
        <v>11.045449387999099</v>
      </c>
      <c r="K29" s="69">
        <v>90998.627999999997</v>
      </c>
      <c r="L29" s="70">
        <v>15.811816919492699</v>
      </c>
      <c r="M29" s="70">
        <v>-0.116007405078679</v>
      </c>
      <c r="N29" s="69">
        <v>20500227.552099999</v>
      </c>
      <c r="O29" s="69">
        <v>247295073.65619999</v>
      </c>
      <c r="P29" s="69">
        <v>97942</v>
      </c>
      <c r="Q29" s="69">
        <v>89389</v>
      </c>
      <c r="R29" s="70">
        <v>9.5682914005078992</v>
      </c>
      <c r="S29" s="69">
        <v>7.4358584396887899</v>
      </c>
      <c r="T29" s="69">
        <v>6.7950910324536604</v>
      </c>
      <c r="U29" s="71">
        <v>8.6172620475807893</v>
      </c>
      <c r="V29" s="38"/>
      <c r="W29" s="38"/>
    </row>
    <row r="30" spans="1:23" ht="12" thickBot="1" x14ac:dyDescent="0.2">
      <c r="A30" s="52"/>
      <c r="B30" s="54" t="s">
        <v>28</v>
      </c>
      <c r="C30" s="55"/>
      <c r="D30" s="69">
        <v>794592.56799999997</v>
      </c>
      <c r="E30" s="69">
        <v>1232100</v>
      </c>
      <c r="F30" s="70">
        <v>64.490915347780202</v>
      </c>
      <c r="G30" s="69">
        <v>824899.46959999995</v>
      </c>
      <c r="H30" s="70">
        <v>-3.6740115270890099</v>
      </c>
      <c r="I30" s="69">
        <v>84234.804799999998</v>
      </c>
      <c r="J30" s="70">
        <v>10.6010058729872</v>
      </c>
      <c r="K30" s="69">
        <v>147376.95310000001</v>
      </c>
      <c r="L30" s="70">
        <v>17.866050171115301</v>
      </c>
      <c r="M30" s="70">
        <v>-0.42843977278561302</v>
      </c>
      <c r="N30" s="69">
        <v>25335523.756499998</v>
      </c>
      <c r="O30" s="69">
        <v>424860429.18669999</v>
      </c>
      <c r="P30" s="69">
        <v>53040</v>
      </c>
      <c r="Q30" s="69">
        <v>50429</v>
      </c>
      <c r="R30" s="70">
        <v>5.1775763945348903</v>
      </c>
      <c r="S30" s="69">
        <v>14.9810061840121</v>
      </c>
      <c r="T30" s="69">
        <v>13.550628705705099</v>
      </c>
      <c r="U30" s="71">
        <v>9.5479399763784407</v>
      </c>
      <c r="V30" s="38"/>
      <c r="W30" s="38"/>
    </row>
    <row r="31" spans="1:23" ht="12" thickBot="1" x14ac:dyDescent="0.2">
      <c r="A31" s="52"/>
      <c r="B31" s="54" t="s">
        <v>29</v>
      </c>
      <c r="C31" s="55"/>
      <c r="D31" s="69">
        <v>450680.26059999998</v>
      </c>
      <c r="E31" s="69">
        <v>1180200</v>
      </c>
      <c r="F31" s="70">
        <v>38.186770089815298</v>
      </c>
      <c r="G31" s="69">
        <v>758787.19019999995</v>
      </c>
      <c r="H31" s="70">
        <v>-40.605183321398698</v>
      </c>
      <c r="I31" s="69">
        <v>41329.084900000002</v>
      </c>
      <c r="J31" s="70">
        <v>9.1703783176520197</v>
      </c>
      <c r="K31" s="69">
        <v>17815.6463</v>
      </c>
      <c r="L31" s="70">
        <v>2.3479107884391399</v>
      </c>
      <c r="M31" s="70">
        <v>1.31981956781439</v>
      </c>
      <c r="N31" s="69">
        <v>22970252.855900001</v>
      </c>
      <c r="O31" s="69">
        <v>383993791.40600002</v>
      </c>
      <c r="P31" s="69">
        <v>19583</v>
      </c>
      <c r="Q31" s="69">
        <v>22411</v>
      </c>
      <c r="R31" s="70">
        <v>-12.618803266253201</v>
      </c>
      <c r="S31" s="69">
        <v>23.013851840882399</v>
      </c>
      <c r="T31" s="69">
        <v>24.271944955602201</v>
      </c>
      <c r="U31" s="71">
        <v>-5.4666777357315501</v>
      </c>
      <c r="V31" s="38"/>
      <c r="W31" s="38"/>
    </row>
    <row r="32" spans="1:23" ht="12" thickBot="1" x14ac:dyDescent="0.2">
      <c r="A32" s="52"/>
      <c r="B32" s="54" t="s">
        <v>30</v>
      </c>
      <c r="C32" s="55"/>
      <c r="D32" s="69">
        <v>110254.51790000001</v>
      </c>
      <c r="E32" s="69">
        <v>188645</v>
      </c>
      <c r="F32" s="70">
        <v>58.445502345675798</v>
      </c>
      <c r="G32" s="69">
        <v>146414.9938</v>
      </c>
      <c r="H32" s="70">
        <v>-24.697249210278599</v>
      </c>
      <c r="I32" s="69">
        <v>31745.2012</v>
      </c>
      <c r="J32" s="70">
        <v>28.792653402913299</v>
      </c>
      <c r="K32" s="69">
        <v>36332.253499999999</v>
      </c>
      <c r="L32" s="70">
        <v>24.814571620737901</v>
      </c>
      <c r="M32" s="70">
        <v>-0.12625289813085799</v>
      </c>
      <c r="N32" s="69">
        <v>3709703.0913999998</v>
      </c>
      <c r="O32" s="69">
        <v>52777374.0506</v>
      </c>
      <c r="P32" s="69">
        <v>24748</v>
      </c>
      <c r="Q32" s="69">
        <v>24245</v>
      </c>
      <c r="R32" s="70">
        <v>2.07465456795215</v>
      </c>
      <c r="S32" s="69">
        <v>4.4550880030709603</v>
      </c>
      <c r="T32" s="69">
        <v>4.5804112105588803</v>
      </c>
      <c r="U32" s="71">
        <v>-2.8130355090973498</v>
      </c>
      <c r="V32" s="38"/>
      <c r="W32" s="38"/>
    </row>
    <row r="33" spans="1:23" ht="12" thickBot="1" x14ac:dyDescent="0.2">
      <c r="A33" s="52"/>
      <c r="B33" s="54" t="s">
        <v>31</v>
      </c>
      <c r="C33" s="55"/>
      <c r="D33" s="72"/>
      <c r="E33" s="72"/>
      <c r="F33" s="72"/>
      <c r="G33" s="69">
        <v>15.3847</v>
      </c>
      <c r="H33" s="72"/>
      <c r="I33" s="72"/>
      <c r="J33" s="72"/>
      <c r="K33" s="69">
        <v>2.9954999999999998</v>
      </c>
      <c r="L33" s="70">
        <v>19.470642911464001</v>
      </c>
      <c r="M33" s="72"/>
      <c r="N33" s="69">
        <v>46.939</v>
      </c>
      <c r="O33" s="69">
        <v>5055.4161000000004</v>
      </c>
      <c r="P33" s="72"/>
      <c r="Q33" s="72"/>
      <c r="R33" s="72"/>
      <c r="S33" s="72"/>
      <c r="T33" s="72"/>
      <c r="U33" s="73"/>
      <c r="V33" s="38"/>
      <c r="W33" s="38"/>
    </row>
    <row r="34" spans="1:23" ht="12" thickBot="1" x14ac:dyDescent="0.2">
      <c r="A34" s="52"/>
      <c r="B34" s="54" t="s">
        <v>36</v>
      </c>
      <c r="C34" s="55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2"/>
      <c r="B35" s="54" t="s">
        <v>32</v>
      </c>
      <c r="C35" s="55"/>
      <c r="D35" s="69">
        <v>393388.56849999999</v>
      </c>
      <c r="E35" s="69">
        <v>240500</v>
      </c>
      <c r="F35" s="70">
        <v>163.57113035342999</v>
      </c>
      <c r="G35" s="69">
        <v>415900.62760000001</v>
      </c>
      <c r="H35" s="70">
        <v>-5.41284566698259</v>
      </c>
      <c r="I35" s="69">
        <v>-1952.3791000000001</v>
      </c>
      <c r="J35" s="70">
        <v>-0.49629787348535997</v>
      </c>
      <c r="K35" s="69">
        <v>32907.860399999998</v>
      </c>
      <c r="L35" s="70">
        <v>7.9124334555344102</v>
      </c>
      <c r="M35" s="70">
        <v>-1.05932865510758</v>
      </c>
      <c r="N35" s="69">
        <v>8629890.8153000008</v>
      </c>
      <c r="O35" s="69">
        <v>69021247.542400002</v>
      </c>
      <c r="P35" s="69">
        <v>20731</v>
      </c>
      <c r="Q35" s="69">
        <v>11622</v>
      </c>
      <c r="R35" s="70">
        <v>78.377215625537801</v>
      </c>
      <c r="S35" s="69">
        <v>18.975860715836198</v>
      </c>
      <c r="T35" s="69">
        <v>18.219970702116701</v>
      </c>
      <c r="U35" s="71">
        <v>3.9834293950560502</v>
      </c>
      <c r="V35" s="38"/>
      <c r="W35" s="38"/>
    </row>
    <row r="36" spans="1:23" ht="12" thickBot="1" x14ac:dyDescent="0.2">
      <c r="A36" s="52"/>
      <c r="B36" s="54" t="s">
        <v>37</v>
      </c>
      <c r="C36" s="55"/>
      <c r="D36" s="72"/>
      <c r="E36" s="69">
        <v>1673700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2"/>
      <c r="B37" s="54" t="s">
        <v>38</v>
      </c>
      <c r="C37" s="55"/>
      <c r="D37" s="72"/>
      <c r="E37" s="69">
        <v>744200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2"/>
      <c r="B38" s="54" t="s">
        <v>39</v>
      </c>
      <c r="C38" s="55"/>
      <c r="D38" s="72"/>
      <c r="E38" s="69">
        <v>634400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2"/>
      <c r="B39" s="54" t="s">
        <v>33</v>
      </c>
      <c r="C39" s="55"/>
      <c r="D39" s="69">
        <v>202376.92290000001</v>
      </c>
      <c r="E39" s="69">
        <v>520309</v>
      </c>
      <c r="F39" s="70">
        <v>38.8955261008362</v>
      </c>
      <c r="G39" s="69">
        <v>274761.96649999998</v>
      </c>
      <c r="H39" s="70">
        <v>-26.3446373317466</v>
      </c>
      <c r="I39" s="69">
        <v>9797.8217000000004</v>
      </c>
      <c r="J39" s="70">
        <v>4.8413729982649096</v>
      </c>
      <c r="K39" s="69">
        <v>15330.520399999999</v>
      </c>
      <c r="L39" s="70">
        <v>5.5795642298258201</v>
      </c>
      <c r="M39" s="70">
        <v>-0.36089438294606102</v>
      </c>
      <c r="N39" s="69">
        <v>6843162.5724999998</v>
      </c>
      <c r="O39" s="69">
        <v>101216875.3334</v>
      </c>
      <c r="P39" s="69">
        <v>264</v>
      </c>
      <c r="Q39" s="69">
        <v>262</v>
      </c>
      <c r="R39" s="70">
        <v>0.76335877862594403</v>
      </c>
      <c r="S39" s="69">
        <v>766.57925340909105</v>
      </c>
      <c r="T39" s="69">
        <v>705.48542022900801</v>
      </c>
      <c r="U39" s="71">
        <v>7.9696695297179003</v>
      </c>
      <c r="V39" s="38"/>
      <c r="W39" s="38"/>
    </row>
    <row r="40" spans="1:23" ht="12" thickBot="1" x14ac:dyDescent="0.2">
      <c r="A40" s="52"/>
      <c r="B40" s="54" t="s">
        <v>34</v>
      </c>
      <c r="C40" s="55"/>
      <c r="D40" s="69">
        <v>488697.37349999999</v>
      </c>
      <c r="E40" s="69">
        <v>647540</v>
      </c>
      <c r="F40" s="70">
        <v>75.469835608611106</v>
      </c>
      <c r="G40" s="69">
        <v>664591.05630000005</v>
      </c>
      <c r="H40" s="70">
        <v>-26.466453487842401</v>
      </c>
      <c r="I40" s="69">
        <v>27552.189900000001</v>
      </c>
      <c r="J40" s="70">
        <v>5.6378837689824399</v>
      </c>
      <c r="K40" s="69">
        <v>26800.132399999999</v>
      </c>
      <c r="L40" s="70">
        <v>4.0325749415295</v>
      </c>
      <c r="M40" s="70">
        <v>2.8061708381708999E-2</v>
      </c>
      <c r="N40" s="69">
        <v>17001869.4298</v>
      </c>
      <c r="O40" s="69">
        <v>195872443.45410001</v>
      </c>
      <c r="P40" s="69">
        <v>2348</v>
      </c>
      <c r="Q40" s="69">
        <v>2369</v>
      </c>
      <c r="R40" s="70">
        <v>-0.88644997889404398</v>
      </c>
      <c r="S40" s="69">
        <v>208.13346401192501</v>
      </c>
      <c r="T40" s="69">
        <v>197.66287243562701</v>
      </c>
      <c r="U40" s="71">
        <v>5.0307102829453303</v>
      </c>
      <c r="V40" s="38"/>
      <c r="W40" s="38"/>
    </row>
    <row r="41" spans="1:23" ht="12" thickBot="1" x14ac:dyDescent="0.2">
      <c r="A41" s="52"/>
      <c r="B41" s="54" t="s">
        <v>40</v>
      </c>
      <c r="C41" s="55"/>
      <c r="D41" s="72"/>
      <c r="E41" s="69">
        <v>679400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2"/>
      <c r="B42" s="54" t="s">
        <v>41</v>
      </c>
      <c r="C42" s="55"/>
      <c r="D42" s="72"/>
      <c r="E42" s="69">
        <v>225227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2"/>
      <c r="B43" s="54" t="s">
        <v>71</v>
      </c>
      <c r="C43" s="55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3"/>
      <c r="B44" s="54" t="s">
        <v>35</v>
      </c>
      <c r="C44" s="55"/>
      <c r="D44" s="74">
        <v>24264.104299999999</v>
      </c>
      <c r="E44" s="75"/>
      <c r="F44" s="75"/>
      <c r="G44" s="74">
        <v>24809.3806</v>
      </c>
      <c r="H44" s="76">
        <v>-2.1978634162273298</v>
      </c>
      <c r="I44" s="74">
        <v>3307.3130000000001</v>
      </c>
      <c r="J44" s="76">
        <v>13.630476357620999</v>
      </c>
      <c r="K44" s="74">
        <v>3088.3018000000002</v>
      </c>
      <c r="L44" s="76">
        <v>12.448121336813999</v>
      </c>
      <c r="M44" s="76">
        <v>7.0916385179713007E-2</v>
      </c>
      <c r="N44" s="74">
        <v>709691.70010000002</v>
      </c>
      <c r="O44" s="74">
        <v>11641865.6689</v>
      </c>
      <c r="P44" s="74">
        <v>60</v>
      </c>
      <c r="Q44" s="74">
        <v>22</v>
      </c>
      <c r="R44" s="76">
        <v>172.727272727273</v>
      </c>
      <c r="S44" s="74">
        <v>404.40173833333301</v>
      </c>
      <c r="T44" s="74">
        <v>312.17931818181802</v>
      </c>
      <c r="U44" s="77">
        <v>22.8046547306134</v>
      </c>
      <c r="V44" s="38"/>
      <c r="W44" s="38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62232</v>
      </c>
      <c r="D2" s="32">
        <v>681620.98204444395</v>
      </c>
      <c r="E2" s="32">
        <v>549337.059215385</v>
      </c>
      <c r="F2" s="32">
        <v>132283.92282906</v>
      </c>
      <c r="G2" s="32">
        <v>549337.059215385</v>
      </c>
      <c r="H2" s="32">
        <v>0.19407255104191401</v>
      </c>
    </row>
    <row r="3" spans="1:8" ht="14.25" x14ac:dyDescent="0.2">
      <c r="A3" s="32">
        <v>2</v>
      </c>
      <c r="B3" s="33">
        <v>13</v>
      </c>
      <c r="C3" s="32">
        <v>9566.4459999999999</v>
      </c>
      <c r="D3" s="32">
        <v>62577.722170251902</v>
      </c>
      <c r="E3" s="32">
        <v>47921.0314339006</v>
      </c>
      <c r="F3" s="32">
        <v>14656.6907363513</v>
      </c>
      <c r="G3" s="32">
        <v>47921.0314339006</v>
      </c>
      <c r="H3" s="32">
        <v>0.234215791627499</v>
      </c>
    </row>
    <row r="4" spans="1:8" ht="14.25" x14ac:dyDescent="0.2">
      <c r="A4" s="32">
        <v>3</v>
      </c>
      <c r="B4" s="33">
        <v>14</v>
      </c>
      <c r="C4" s="32">
        <v>111066</v>
      </c>
      <c r="D4" s="32">
        <v>184399.56524786301</v>
      </c>
      <c r="E4" s="32">
        <v>157240.73418119701</v>
      </c>
      <c r="F4" s="32">
        <v>27158.831066666698</v>
      </c>
      <c r="G4" s="32">
        <v>157240.73418119701</v>
      </c>
      <c r="H4" s="32">
        <v>0.14728251137772899</v>
      </c>
    </row>
    <row r="5" spans="1:8" ht="14.25" x14ac:dyDescent="0.2">
      <c r="A5" s="32">
        <v>4</v>
      </c>
      <c r="B5" s="33">
        <v>15</v>
      </c>
      <c r="C5" s="32">
        <v>3518</v>
      </c>
      <c r="D5" s="32">
        <v>60435.649302564103</v>
      </c>
      <c r="E5" s="32">
        <v>45362.418597435899</v>
      </c>
      <c r="F5" s="32">
        <v>15073.2307051282</v>
      </c>
      <c r="G5" s="32">
        <v>45362.418597435899</v>
      </c>
      <c r="H5" s="32">
        <v>0.24940959316356201</v>
      </c>
    </row>
    <row r="6" spans="1:8" ht="14.25" x14ac:dyDescent="0.2">
      <c r="A6" s="32">
        <v>5</v>
      </c>
      <c r="B6" s="33">
        <v>16</v>
      </c>
      <c r="C6" s="32">
        <v>3756</v>
      </c>
      <c r="D6" s="32">
        <v>335850.65337606799</v>
      </c>
      <c r="E6" s="32">
        <v>334007.56161025597</v>
      </c>
      <c r="F6" s="32">
        <v>1843.0917658119699</v>
      </c>
      <c r="G6" s="32">
        <v>334007.56161025597</v>
      </c>
      <c r="H6" s="32">
        <v>5.4878314134114998E-3</v>
      </c>
    </row>
    <row r="7" spans="1:8" ht="14.25" x14ac:dyDescent="0.2">
      <c r="A7" s="32">
        <v>6</v>
      </c>
      <c r="B7" s="33">
        <v>17</v>
      </c>
      <c r="C7" s="32">
        <v>17484</v>
      </c>
      <c r="D7" s="32">
        <v>287910.742523077</v>
      </c>
      <c r="E7" s="32">
        <v>230746.43163247901</v>
      </c>
      <c r="F7" s="32">
        <v>57164.310890598303</v>
      </c>
      <c r="G7" s="32">
        <v>230746.43163247901</v>
      </c>
      <c r="H7" s="32">
        <v>0.19854872516962899</v>
      </c>
    </row>
    <row r="8" spans="1:8" ht="14.25" x14ac:dyDescent="0.2">
      <c r="A8" s="32">
        <v>7</v>
      </c>
      <c r="B8" s="33">
        <v>18</v>
      </c>
      <c r="C8" s="32">
        <v>127175</v>
      </c>
      <c r="D8" s="32">
        <v>201449.55011880299</v>
      </c>
      <c r="E8" s="32">
        <v>168050.234016239</v>
      </c>
      <c r="F8" s="32">
        <v>33399.316102564102</v>
      </c>
      <c r="G8" s="32">
        <v>168050.234016239</v>
      </c>
      <c r="H8" s="32">
        <v>0.165794940136958</v>
      </c>
    </row>
    <row r="9" spans="1:8" ht="14.25" x14ac:dyDescent="0.2">
      <c r="A9" s="32">
        <v>8</v>
      </c>
      <c r="B9" s="33">
        <v>19</v>
      </c>
      <c r="C9" s="32">
        <v>24885</v>
      </c>
      <c r="D9" s="32">
        <v>198424.35734529901</v>
      </c>
      <c r="E9" s="32">
        <v>205117.198673504</v>
      </c>
      <c r="F9" s="32">
        <v>-6692.8413282051297</v>
      </c>
      <c r="G9" s="32">
        <v>205117.198673504</v>
      </c>
      <c r="H9" s="32">
        <v>-3.3729938288565103E-2</v>
      </c>
    </row>
    <row r="10" spans="1:8" ht="14.25" x14ac:dyDescent="0.2">
      <c r="A10" s="32">
        <v>9</v>
      </c>
      <c r="B10" s="33">
        <v>21</v>
      </c>
      <c r="C10" s="32">
        <v>209473</v>
      </c>
      <c r="D10" s="32">
        <v>852765.60251111095</v>
      </c>
      <c r="E10" s="32">
        <v>876286.54085555603</v>
      </c>
      <c r="F10" s="32">
        <v>-23520.938344444399</v>
      </c>
      <c r="G10" s="32">
        <v>876286.54085555603</v>
      </c>
      <c r="H10" s="36">
        <v>-2.7581950157444302E-2</v>
      </c>
    </row>
    <row r="11" spans="1:8" ht="14.25" x14ac:dyDescent="0.2">
      <c r="A11" s="32">
        <v>10</v>
      </c>
      <c r="B11" s="33">
        <v>22</v>
      </c>
      <c r="C11" s="32">
        <v>24576</v>
      </c>
      <c r="D11" s="32">
        <v>481048.86194615398</v>
      </c>
      <c r="E11" s="32">
        <v>447434.63124615402</v>
      </c>
      <c r="F11" s="32">
        <v>33614.2307</v>
      </c>
      <c r="G11" s="32">
        <v>447434.63124615402</v>
      </c>
      <c r="H11" s="32">
        <v>6.98769571224193E-2</v>
      </c>
    </row>
    <row r="12" spans="1:8" ht="14.25" x14ac:dyDescent="0.2">
      <c r="A12" s="32">
        <v>11</v>
      </c>
      <c r="B12" s="33">
        <v>23</v>
      </c>
      <c r="C12" s="32">
        <v>161345.02600000001</v>
      </c>
      <c r="D12" s="32">
        <v>1503154.4748906</v>
      </c>
      <c r="E12" s="32">
        <v>1255572.6926555601</v>
      </c>
      <c r="F12" s="32">
        <v>247581.78223504301</v>
      </c>
      <c r="G12" s="32">
        <v>1255572.6926555601</v>
      </c>
      <c r="H12" s="32">
        <v>0.164708143022401</v>
      </c>
    </row>
    <row r="13" spans="1:8" ht="14.25" x14ac:dyDescent="0.2">
      <c r="A13" s="32">
        <v>12</v>
      </c>
      <c r="B13" s="33">
        <v>24</v>
      </c>
      <c r="C13" s="32">
        <v>26910.959999999999</v>
      </c>
      <c r="D13" s="32">
        <v>541665.61942478595</v>
      </c>
      <c r="E13" s="32">
        <v>516048.08842734998</v>
      </c>
      <c r="F13" s="32">
        <v>25617.530997435901</v>
      </c>
      <c r="G13" s="32">
        <v>516048.08842734998</v>
      </c>
      <c r="H13" s="32">
        <v>4.7293994816654701E-2</v>
      </c>
    </row>
    <row r="14" spans="1:8" ht="14.25" x14ac:dyDescent="0.2">
      <c r="A14" s="32">
        <v>13</v>
      </c>
      <c r="B14" s="33">
        <v>25</v>
      </c>
      <c r="C14" s="32">
        <v>89793</v>
      </c>
      <c r="D14" s="32">
        <v>1232362.1111000001</v>
      </c>
      <c r="E14" s="32">
        <v>1177796.0209999999</v>
      </c>
      <c r="F14" s="32">
        <v>54566.090100000001</v>
      </c>
      <c r="G14" s="32">
        <v>1177796.0209999999</v>
      </c>
      <c r="H14" s="32">
        <v>4.4277643404092203E-2</v>
      </c>
    </row>
    <row r="15" spans="1:8" ht="14.25" x14ac:dyDescent="0.2">
      <c r="A15" s="32">
        <v>14</v>
      </c>
      <c r="B15" s="33">
        <v>26</v>
      </c>
      <c r="C15" s="32">
        <v>101319</v>
      </c>
      <c r="D15" s="32">
        <v>404873.93078282301</v>
      </c>
      <c r="E15" s="32">
        <v>383487.51591211703</v>
      </c>
      <c r="F15" s="32">
        <v>21386.414870705699</v>
      </c>
      <c r="G15" s="32">
        <v>383487.51591211703</v>
      </c>
      <c r="H15" s="32">
        <v>5.2822405308623102E-2</v>
      </c>
    </row>
    <row r="16" spans="1:8" ht="14.25" x14ac:dyDescent="0.2">
      <c r="A16" s="32">
        <v>15</v>
      </c>
      <c r="B16" s="33">
        <v>27</v>
      </c>
      <c r="C16" s="32">
        <v>125833.326</v>
      </c>
      <c r="D16" s="32">
        <v>989289.55169999995</v>
      </c>
      <c r="E16" s="32">
        <v>887271.72820000001</v>
      </c>
      <c r="F16" s="32">
        <v>102017.8235</v>
      </c>
      <c r="G16" s="32">
        <v>887271.72820000001</v>
      </c>
      <c r="H16" s="32">
        <v>0.103122309666257</v>
      </c>
    </row>
    <row r="17" spans="1:8" ht="14.25" x14ac:dyDescent="0.2">
      <c r="A17" s="32">
        <v>16</v>
      </c>
      <c r="B17" s="33">
        <v>29</v>
      </c>
      <c r="C17" s="32">
        <v>207563</v>
      </c>
      <c r="D17" s="32">
        <v>2991018.1671863198</v>
      </c>
      <c r="E17" s="32">
        <v>2895758.44267692</v>
      </c>
      <c r="F17" s="32">
        <v>95259.724509401698</v>
      </c>
      <c r="G17" s="32">
        <v>2895758.44267692</v>
      </c>
      <c r="H17" s="32">
        <v>3.1848594419944101E-2</v>
      </c>
    </row>
    <row r="18" spans="1:8" ht="14.25" x14ac:dyDescent="0.2">
      <c r="A18" s="32">
        <v>17</v>
      </c>
      <c r="B18" s="33">
        <v>31</v>
      </c>
      <c r="C18" s="32">
        <v>25329.519</v>
      </c>
      <c r="D18" s="32">
        <v>267948.73925931501</v>
      </c>
      <c r="E18" s="32">
        <v>229270.85840027401</v>
      </c>
      <c r="F18" s="32">
        <v>38677.880859040299</v>
      </c>
      <c r="G18" s="32">
        <v>229270.85840027401</v>
      </c>
      <c r="H18" s="32">
        <v>0.144348060625166</v>
      </c>
    </row>
    <row r="19" spans="1:8" ht="14.25" x14ac:dyDescent="0.2">
      <c r="A19" s="32">
        <v>18</v>
      </c>
      <c r="B19" s="33">
        <v>32</v>
      </c>
      <c r="C19" s="32">
        <v>18808.842000000001</v>
      </c>
      <c r="D19" s="32">
        <v>420370.52452518698</v>
      </c>
      <c r="E19" s="32">
        <v>384980.34388841898</v>
      </c>
      <c r="F19" s="32">
        <v>35390.180636767996</v>
      </c>
      <c r="G19" s="32">
        <v>384980.34388841898</v>
      </c>
      <c r="H19" s="32">
        <v>8.4188064034084104E-2</v>
      </c>
    </row>
    <row r="20" spans="1:8" ht="14.25" x14ac:dyDescent="0.2">
      <c r="A20" s="32">
        <v>19</v>
      </c>
      <c r="B20" s="33">
        <v>33</v>
      </c>
      <c r="C20" s="32">
        <v>47355.811000000002</v>
      </c>
      <c r="D20" s="32">
        <v>622658.08660837298</v>
      </c>
      <c r="E20" s="32">
        <v>505083.71928215999</v>
      </c>
      <c r="F20" s="32">
        <v>117574.367326213</v>
      </c>
      <c r="G20" s="32">
        <v>505083.71928215999</v>
      </c>
      <c r="H20" s="32">
        <v>0.18882653233758201</v>
      </c>
    </row>
    <row r="21" spans="1:8" ht="14.25" x14ac:dyDescent="0.2">
      <c r="A21" s="32">
        <v>20</v>
      </c>
      <c r="B21" s="33">
        <v>34</v>
      </c>
      <c r="C21" s="32">
        <v>39475.925000000003</v>
      </c>
      <c r="D21" s="32">
        <v>263712.18272155698</v>
      </c>
      <c r="E21" s="32">
        <v>218860.900199166</v>
      </c>
      <c r="F21" s="32">
        <v>44851.282522390997</v>
      </c>
      <c r="G21" s="32">
        <v>218860.900199166</v>
      </c>
      <c r="H21" s="32">
        <v>0.17007664211610499</v>
      </c>
    </row>
    <row r="22" spans="1:8" ht="14.25" x14ac:dyDescent="0.2">
      <c r="A22" s="32">
        <v>21</v>
      </c>
      <c r="B22" s="33">
        <v>35</v>
      </c>
      <c r="C22" s="32">
        <v>140843.17300000001</v>
      </c>
      <c r="D22" s="32">
        <v>1922974.0847885001</v>
      </c>
      <c r="E22" s="32">
        <v>2048911.3311743401</v>
      </c>
      <c r="F22" s="32">
        <v>-125937.246385841</v>
      </c>
      <c r="G22" s="32">
        <v>2048911.3311743401</v>
      </c>
      <c r="H22" s="32">
        <v>-6.5490870304522206E-2</v>
      </c>
    </row>
    <row r="23" spans="1:8" ht="14.25" x14ac:dyDescent="0.2">
      <c r="A23" s="32">
        <v>22</v>
      </c>
      <c r="B23" s="33">
        <v>36</v>
      </c>
      <c r="C23" s="32">
        <v>221841.579</v>
      </c>
      <c r="D23" s="32">
        <v>728282.84531061898</v>
      </c>
      <c r="E23" s="32">
        <v>647840.71446957299</v>
      </c>
      <c r="F23" s="32">
        <v>80442.130841046601</v>
      </c>
      <c r="G23" s="32">
        <v>647840.71446957299</v>
      </c>
      <c r="H23" s="32">
        <v>0.110454518267195</v>
      </c>
    </row>
    <row r="24" spans="1:8" ht="14.25" x14ac:dyDescent="0.2">
      <c r="A24" s="32">
        <v>23</v>
      </c>
      <c r="B24" s="33">
        <v>37</v>
      </c>
      <c r="C24" s="32">
        <v>77502.138000000006</v>
      </c>
      <c r="D24" s="32">
        <v>794592.58154424804</v>
      </c>
      <c r="E24" s="32">
        <v>710357.75779155898</v>
      </c>
      <c r="F24" s="32">
        <v>84234.823752688506</v>
      </c>
      <c r="G24" s="32">
        <v>710357.75779155898</v>
      </c>
      <c r="H24" s="32">
        <v>0.10601008077495901</v>
      </c>
    </row>
    <row r="25" spans="1:8" ht="14.25" x14ac:dyDescent="0.2">
      <c r="A25" s="32">
        <v>24</v>
      </c>
      <c r="B25" s="33">
        <v>38</v>
      </c>
      <c r="C25" s="32">
        <v>84880.441999999995</v>
      </c>
      <c r="D25" s="32">
        <v>450680.245546903</v>
      </c>
      <c r="E25" s="32">
        <v>409350.824343363</v>
      </c>
      <c r="F25" s="32">
        <v>41329.421203539801</v>
      </c>
      <c r="G25" s="32">
        <v>409350.824343363</v>
      </c>
      <c r="H25" s="32">
        <v>9.1704532452684701E-2</v>
      </c>
    </row>
    <row r="26" spans="1:8" ht="14.25" x14ac:dyDescent="0.2">
      <c r="A26" s="32">
        <v>25</v>
      </c>
      <c r="B26" s="33">
        <v>39</v>
      </c>
      <c r="C26" s="32">
        <v>95676.857999999993</v>
      </c>
      <c r="D26" s="32">
        <v>110254.447932539</v>
      </c>
      <c r="E26" s="32">
        <v>78509.311895079096</v>
      </c>
      <c r="F26" s="32">
        <v>31745.136037460001</v>
      </c>
      <c r="G26" s="32">
        <v>78509.311895079096</v>
      </c>
      <c r="H26" s="32">
        <v>0.28792612572767801</v>
      </c>
    </row>
    <row r="27" spans="1:8" ht="14.25" x14ac:dyDescent="0.2">
      <c r="A27" s="32">
        <v>26</v>
      </c>
      <c r="B27" s="33">
        <v>42</v>
      </c>
      <c r="C27" s="32">
        <v>30507.242999999999</v>
      </c>
      <c r="D27" s="32">
        <v>393388.56849999999</v>
      </c>
      <c r="E27" s="32">
        <v>395340.92050000001</v>
      </c>
      <c r="F27" s="32">
        <v>-1952.3520000000001</v>
      </c>
      <c r="G27" s="32">
        <v>395340.92050000001</v>
      </c>
      <c r="H27" s="32">
        <v>-4.9629098462224399E-3</v>
      </c>
    </row>
    <row r="28" spans="1:8" ht="14.25" x14ac:dyDescent="0.2">
      <c r="A28" s="32">
        <v>27</v>
      </c>
      <c r="B28" s="33">
        <v>75</v>
      </c>
      <c r="C28" s="32">
        <v>262</v>
      </c>
      <c r="D28" s="32">
        <v>202376.92306495699</v>
      </c>
      <c r="E28" s="32">
        <v>192579.10222222199</v>
      </c>
      <c r="F28" s="32">
        <v>9797.8208427350401</v>
      </c>
      <c r="G28" s="32">
        <v>192579.10222222199</v>
      </c>
      <c r="H28" s="32">
        <v>4.8413725707205403E-2</v>
      </c>
    </row>
    <row r="29" spans="1:8" ht="14.25" x14ac:dyDescent="0.2">
      <c r="A29" s="32">
        <v>28</v>
      </c>
      <c r="B29" s="33">
        <v>76</v>
      </c>
      <c r="C29" s="32">
        <v>2770</v>
      </c>
      <c r="D29" s="32">
        <v>488697.365004274</v>
      </c>
      <c r="E29" s="32">
        <v>461145.18182906002</v>
      </c>
      <c r="F29" s="32">
        <v>27552.1831752137</v>
      </c>
      <c r="G29" s="32">
        <v>461145.18182906002</v>
      </c>
      <c r="H29" s="32">
        <v>5.6378824909303002E-2</v>
      </c>
    </row>
    <row r="30" spans="1:8" ht="14.25" x14ac:dyDescent="0.2">
      <c r="A30" s="32">
        <v>29</v>
      </c>
      <c r="B30" s="33">
        <v>99</v>
      </c>
      <c r="C30" s="32">
        <v>61</v>
      </c>
      <c r="D30" s="32">
        <v>24264.103471749499</v>
      </c>
      <c r="E30" s="32">
        <v>20956.789804099499</v>
      </c>
      <c r="F30" s="32">
        <v>3307.3136676499498</v>
      </c>
      <c r="G30" s="32">
        <v>20956.789804099499</v>
      </c>
      <c r="H30" s="32">
        <v>0.13630479574490101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2014-12-31T00:42:10Z</dcterms:modified>
</cp:coreProperties>
</file>