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<sst xmlns="http://schemas.openxmlformats.org/spreadsheetml/2006/main" count="113" uniqueCount="71">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</sst>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312" Type="http://schemas.openxmlformats.org/officeDocument/2006/relationships/image" Target="cid:3176d9a713" TargetMode="External"/><Relationship Id="rId317" Type="http://schemas.openxmlformats.org/officeDocument/2006/relationships/hyperlink" Target="cid:5588ec4e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307" Type="http://schemas.openxmlformats.org/officeDocument/2006/relationships/hyperlink" Target="cid:2722c4b8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0" sqref="E30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20211893.000999998</v>
      </c>
      <c r="F3" s="25">
        <f>RA!I7</f>
        <v>1865188.5826000001</v>
      </c>
      <c r="G3" s="16">
        <f>E3-F3</f>
        <v>18346704.418399997</v>
      </c>
      <c r="H3" s="27">
        <f>RA!J7</f>
        <v>9.2281736426554399</v>
      </c>
      <c r="I3" s="20">
        <f>SUM(I4:I39)</f>
        <v>20211897.104721148</v>
      </c>
      <c r="J3" s="21">
        <f>SUM(J4:J39)</f>
        <v>18346705.140770622</v>
      </c>
      <c r="K3" s="22">
        <f>E3-I3</f>
        <v>-4.1037211492657661</v>
      </c>
      <c r="L3" s="22">
        <f>G3-J3</f>
        <v>-0.72237062454223633</v>
      </c>
    </row>
    <row r="4" spans="1:12">
      <c r="A4" s="38">
        <f>RA!A8</f>
        <v>41643</v>
      </c>
      <c r="B4" s="12">
        <v>12</v>
      </c>
      <c r="C4" s="35" t="s">
        <v>6</v>
      </c>
      <c r="D4" s="35"/>
      <c r="E4" s="15">
        <f>VLOOKUP(C4,RA!B8:D39,3,0)</f>
        <v>788445.61750000005</v>
      </c>
      <c r="F4" s="25">
        <f>VLOOKUP(C4,RA!B8:I43,8,0)</f>
        <v>102189.55220000001</v>
      </c>
      <c r="G4" s="16">
        <f t="shared" ref="G4:G39" si="0">E4-F4</f>
        <v>686256.06530000002</v>
      </c>
      <c r="H4" s="27">
        <f>RA!J8</f>
        <v>12.9608878446204</v>
      </c>
      <c r="I4" s="20">
        <f>VLOOKUP(B4,RMS!B:D,3,FALSE)</f>
        <v>788446.29110256396</v>
      </c>
      <c r="J4" s="21">
        <f>VLOOKUP(B4,RMS!B:E,4,FALSE)</f>
        <v>686256.07069487195</v>
      </c>
      <c r="K4" s="22">
        <f t="shared" ref="K4:K39" si="1">E4-I4</f>
        <v>-0.67360256391111761</v>
      </c>
      <c r="L4" s="22">
        <f t="shared" ref="L4:L39" si="2">G4-J4</f>
        <v>-5.3948719287291169E-3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122228.34480000001</v>
      </c>
      <c r="F5" s="25">
        <f>VLOOKUP(C5,RA!B9:I44,8,0)</f>
        <v>27363.619900000002</v>
      </c>
      <c r="G5" s="16">
        <f t="shared" si="0"/>
        <v>94864.724900000001</v>
      </c>
      <c r="H5" s="27">
        <f>RA!J9</f>
        <v>22.387294816742099</v>
      </c>
      <c r="I5" s="20">
        <f>VLOOKUP(B5,RMS!B:D,3,FALSE)</f>
        <v>122228.38797948</v>
      </c>
      <c r="J5" s="21">
        <f>VLOOKUP(B5,RMS!B:E,4,FALSE)</f>
        <v>94864.728211761598</v>
      </c>
      <c r="K5" s="22">
        <f t="shared" si="1"/>
        <v>-4.3179479995160364E-2</v>
      </c>
      <c r="L5" s="22">
        <f t="shared" si="2"/>
        <v>-3.3117615967057645E-3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163179.92730000001</v>
      </c>
      <c r="F6" s="25">
        <f>VLOOKUP(C6,RA!B10:I45,8,0)</f>
        <v>42242.262900000002</v>
      </c>
      <c r="G6" s="16">
        <f t="shared" si="0"/>
        <v>120937.66440000001</v>
      </c>
      <c r="H6" s="27">
        <f>RA!J10</f>
        <v>25.886923470887002</v>
      </c>
      <c r="I6" s="20">
        <f>VLOOKUP(B6,RMS!B:D,3,FALSE)</f>
        <v>163182.038758974</v>
      </c>
      <c r="J6" s="21">
        <f>VLOOKUP(B6,RMS!B:E,4,FALSE)</f>
        <v>120937.66394871799</v>
      </c>
      <c r="K6" s="22">
        <f t="shared" si="1"/>
        <v>-2.1114589739881922</v>
      </c>
      <c r="L6" s="22">
        <f t="shared" si="2"/>
        <v>4.5128201600164175E-4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76631.078200000004</v>
      </c>
      <c r="F7" s="25">
        <f>VLOOKUP(C7,RA!B11:I46,8,0)</f>
        <v>15592.7377</v>
      </c>
      <c r="G7" s="16">
        <f t="shared" si="0"/>
        <v>61038.340500000006</v>
      </c>
      <c r="H7" s="27">
        <f>RA!J11</f>
        <v>20.347798916915199</v>
      </c>
      <c r="I7" s="20">
        <f>VLOOKUP(B7,RMS!B:D,3,FALSE)</f>
        <v>76631.1164940171</v>
      </c>
      <c r="J7" s="21">
        <f>VLOOKUP(B7,RMS!B:E,4,FALSE)</f>
        <v>61038.340638461501</v>
      </c>
      <c r="K7" s="22">
        <f t="shared" si="1"/>
        <v>-3.829401709663216E-2</v>
      </c>
      <c r="L7" s="22">
        <f t="shared" si="2"/>
        <v>-1.3846149522578344E-4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209307.80910000001</v>
      </c>
      <c r="F8" s="25">
        <f>VLOOKUP(C8,RA!B12:I47,8,0)</f>
        <v>3566.8960000000002</v>
      </c>
      <c r="G8" s="16">
        <f t="shared" si="0"/>
        <v>205740.91310000001</v>
      </c>
      <c r="H8" s="27">
        <f>RA!J12</f>
        <v>1.7041389976500401</v>
      </c>
      <c r="I8" s="20">
        <f>VLOOKUP(B8,RMS!B:D,3,FALSE)</f>
        <v>209307.803597436</v>
      </c>
      <c r="J8" s="21">
        <f>VLOOKUP(B8,RMS!B:E,4,FALSE)</f>
        <v>205740.91316153799</v>
      </c>
      <c r="K8" s="22">
        <f t="shared" si="1"/>
        <v>5.5025640176609159E-3</v>
      </c>
      <c r="L8" s="22">
        <f t="shared" si="2"/>
        <v>-6.1537983128800988E-5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370238.78889999999</v>
      </c>
      <c r="F9" s="25">
        <f>VLOOKUP(C9,RA!B13:I48,8,0)</f>
        <v>68314.073399999994</v>
      </c>
      <c r="G9" s="16">
        <f t="shared" si="0"/>
        <v>301924.71549999999</v>
      </c>
      <c r="H9" s="27">
        <f>RA!J13</f>
        <v>18.4513550303481</v>
      </c>
      <c r="I9" s="20">
        <f>VLOOKUP(B9,RMS!B:D,3,FALSE)</f>
        <v>370238.92264957301</v>
      </c>
      <c r="J9" s="21">
        <f>VLOOKUP(B9,RMS!B:E,4,FALSE)</f>
        <v>301924.71559401701</v>
      </c>
      <c r="K9" s="22">
        <f t="shared" si="1"/>
        <v>-0.13374957302585244</v>
      </c>
      <c r="L9" s="22">
        <f t="shared" si="2"/>
        <v>-9.4017013907432556E-5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189311.90229999999</v>
      </c>
      <c r="F10" s="25">
        <f>VLOOKUP(C10,RA!B14:I49,8,0)</f>
        <v>34729.904399999999</v>
      </c>
      <c r="G10" s="16">
        <f t="shared" si="0"/>
        <v>154581.99789999999</v>
      </c>
      <c r="H10" s="27">
        <f>RA!J14</f>
        <v>18.345335912881001</v>
      </c>
      <c r="I10" s="20">
        <f>VLOOKUP(B10,RMS!B:D,3,FALSE)</f>
        <v>189311.89893504299</v>
      </c>
      <c r="J10" s="21">
        <f>VLOOKUP(B10,RMS!B:E,4,FALSE)</f>
        <v>154581.99961623899</v>
      </c>
      <c r="K10" s="22">
        <f t="shared" si="1"/>
        <v>3.3649569959379733E-3</v>
      </c>
      <c r="L10" s="22">
        <f t="shared" si="2"/>
        <v>-1.7162389995064586E-3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296548.82539999997</v>
      </c>
      <c r="F11" s="25">
        <f>VLOOKUP(C11,RA!B15:I50,8,0)</f>
        <v>15726.679</v>
      </c>
      <c r="G11" s="16">
        <f t="shared" si="0"/>
        <v>280822.14639999997</v>
      </c>
      <c r="H11" s="27">
        <f>RA!J15</f>
        <v>5.3032342916169197</v>
      </c>
      <c r="I11" s="20">
        <f>VLOOKUP(B11,RMS!B:D,3,FALSE)</f>
        <v>296548.87562564103</v>
      </c>
      <c r="J11" s="21">
        <f>VLOOKUP(B11,RMS!B:E,4,FALSE)</f>
        <v>280822.14574700902</v>
      </c>
      <c r="K11" s="22">
        <f t="shared" si="1"/>
        <v>-5.022564105456695E-2</v>
      </c>
      <c r="L11" s="22">
        <f t="shared" si="2"/>
        <v>6.529909442178905E-4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728440.44339999999</v>
      </c>
      <c r="F12" s="25">
        <f>VLOOKUP(C12,RA!B16:I51,8,0)</f>
        <v>44155.712099999997</v>
      </c>
      <c r="G12" s="16">
        <f t="shared" si="0"/>
        <v>684284.73129999998</v>
      </c>
      <c r="H12" s="27">
        <f>RA!J16</f>
        <v>6.0616777253474501</v>
      </c>
      <c r="I12" s="20">
        <f>VLOOKUP(B12,RMS!B:D,3,FALSE)</f>
        <v>728440.26549999998</v>
      </c>
      <c r="J12" s="21">
        <f>VLOOKUP(B12,RMS!B:E,4,FALSE)</f>
        <v>684284.73129999998</v>
      </c>
      <c r="K12" s="22">
        <f t="shared" si="1"/>
        <v>0.17790000000968575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587067.96189999999</v>
      </c>
      <c r="F13" s="25">
        <f>VLOOKUP(C13,RA!B17:I52,8,0)</f>
        <v>7538.7795999999998</v>
      </c>
      <c r="G13" s="16">
        <f t="shared" si="0"/>
        <v>579529.18229999999</v>
      </c>
      <c r="H13" s="27">
        <f>RA!J17</f>
        <v>1.2841408643049299</v>
      </c>
      <c r="I13" s="20">
        <f>VLOOKUP(B13,RMS!B:D,3,FALSE)</f>
        <v>587068.02655299101</v>
      </c>
      <c r="J13" s="21">
        <f>VLOOKUP(B13,RMS!B:E,4,FALSE)</f>
        <v>579529.18267863197</v>
      </c>
      <c r="K13" s="22">
        <f t="shared" si="1"/>
        <v>-6.4652991015464067E-2</v>
      </c>
      <c r="L13" s="22">
        <f t="shared" si="2"/>
        <v>-3.7863198667764664E-4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2506059.625</v>
      </c>
      <c r="F14" s="25">
        <f>VLOOKUP(C14,RA!B18:I53,8,0)</f>
        <v>170205.2213</v>
      </c>
      <c r="G14" s="16">
        <f t="shared" si="0"/>
        <v>2335854.4037000001</v>
      </c>
      <c r="H14" s="27">
        <f>RA!J18</f>
        <v>6.7917466768174002</v>
      </c>
      <c r="I14" s="20">
        <f>VLOOKUP(B14,RMS!B:D,3,FALSE)</f>
        <v>2506060.2869435898</v>
      </c>
      <c r="J14" s="21">
        <f>VLOOKUP(B14,RMS!B:E,4,FALSE)</f>
        <v>2335854.4039128199</v>
      </c>
      <c r="K14" s="22">
        <f t="shared" si="1"/>
        <v>-0.66194358980283141</v>
      </c>
      <c r="L14" s="22">
        <f t="shared" si="2"/>
        <v>-2.1281978115439415E-4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593655.48080000002</v>
      </c>
      <c r="F15" s="25">
        <f>VLOOKUP(C15,RA!B19:I54,8,0)</f>
        <v>66688.872000000003</v>
      </c>
      <c r="G15" s="16">
        <f t="shared" si="0"/>
        <v>526966.60880000005</v>
      </c>
      <c r="H15" s="27">
        <f>RA!J19</f>
        <v>11.2335983001675</v>
      </c>
      <c r="I15" s="20">
        <f>VLOOKUP(B15,RMS!B:D,3,FALSE)</f>
        <v>593655.52190170903</v>
      </c>
      <c r="J15" s="21">
        <f>VLOOKUP(B15,RMS!B:E,4,FALSE)</f>
        <v>526966.60841538501</v>
      </c>
      <c r="K15" s="22">
        <f t="shared" si="1"/>
        <v>-4.1101709008216858E-2</v>
      </c>
      <c r="L15" s="22">
        <f t="shared" si="2"/>
        <v>3.8461503572762012E-4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1409913.5667999999</v>
      </c>
      <c r="F16" s="25">
        <f>VLOOKUP(C16,RA!B20:I55,8,0)</f>
        <v>57299.661899999999</v>
      </c>
      <c r="G16" s="16">
        <f t="shared" si="0"/>
        <v>1352613.9049</v>
      </c>
      <c r="H16" s="27">
        <f>RA!J20</f>
        <v>4.06405493565466</v>
      </c>
      <c r="I16" s="20">
        <f>VLOOKUP(B16,RMS!B:D,3,FALSE)</f>
        <v>1409913.7171</v>
      </c>
      <c r="J16" s="21">
        <f>VLOOKUP(B16,RMS!B:E,4,FALSE)</f>
        <v>1352613.9049</v>
      </c>
      <c r="K16" s="22">
        <f t="shared" si="1"/>
        <v>-0.15030000009573996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400100.26990000001</v>
      </c>
      <c r="F17" s="25">
        <f>VLOOKUP(C17,RA!B21:I56,8,0)</f>
        <v>48871.212099999997</v>
      </c>
      <c r="G17" s="16">
        <f t="shared" si="0"/>
        <v>351229.05780000001</v>
      </c>
      <c r="H17" s="27">
        <f>RA!J21</f>
        <v>12.214741097829</v>
      </c>
      <c r="I17" s="20">
        <f>VLOOKUP(B17,RMS!B:D,3,FALSE)</f>
        <v>400099.97472670802</v>
      </c>
      <c r="J17" s="21">
        <f>VLOOKUP(B17,RMS!B:E,4,FALSE)</f>
        <v>351229.05769503099</v>
      </c>
      <c r="K17" s="22">
        <f t="shared" si="1"/>
        <v>0.29517329199006781</v>
      </c>
      <c r="L17" s="22">
        <f t="shared" si="2"/>
        <v>1.049690181389451E-4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1205683.8141999999</v>
      </c>
      <c r="F18" s="25">
        <f>VLOOKUP(C18,RA!B22:I57,8,0)</f>
        <v>144960.6845</v>
      </c>
      <c r="G18" s="16">
        <f t="shared" si="0"/>
        <v>1060723.1296999999</v>
      </c>
      <c r="H18" s="27">
        <f>RA!J22</f>
        <v>12.023109441523401</v>
      </c>
      <c r="I18" s="20">
        <f>VLOOKUP(B18,RMS!B:D,3,FALSE)</f>
        <v>1205683.9974</v>
      </c>
      <c r="J18" s="21">
        <f>VLOOKUP(B18,RMS!B:E,4,FALSE)</f>
        <v>1060723.1255999999</v>
      </c>
      <c r="K18" s="22">
        <f t="shared" si="1"/>
        <v>-0.18320000008679926</v>
      </c>
      <c r="L18" s="22">
        <f t="shared" si="2"/>
        <v>4.1000000201165676E-3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2501912.6584999999</v>
      </c>
      <c r="F19" s="25">
        <f>VLOOKUP(C19,RA!B23:I58,8,0)</f>
        <v>240561.66529999999</v>
      </c>
      <c r="G19" s="16">
        <f t="shared" si="0"/>
        <v>2261350.9931999999</v>
      </c>
      <c r="H19" s="27">
        <f>RA!J23</f>
        <v>9.6151104429131706</v>
      </c>
      <c r="I19" s="20">
        <f>VLOOKUP(B19,RMS!B:D,3,FALSE)</f>
        <v>2501913.5630230801</v>
      </c>
      <c r="J19" s="21">
        <f>VLOOKUP(B19,RMS!B:E,4,FALSE)</f>
        <v>2261351.0303213699</v>
      </c>
      <c r="K19" s="22">
        <f t="shared" si="1"/>
        <v>-0.90452308021485806</v>
      </c>
      <c r="L19" s="22">
        <f t="shared" si="2"/>
        <v>-3.712136996909976E-2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327557.36090000003</v>
      </c>
      <c r="F20" s="25">
        <f>VLOOKUP(C20,RA!B24:I59,8,0)</f>
        <v>58053.070200000002</v>
      </c>
      <c r="G20" s="16">
        <f t="shared" si="0"/>
        <v>269504.29070000001</v>
      </c>
      <c r="H20" s="27">
        <f>RA!J24</f>
        <v>17.723024156896599</v>
      </c>
      <c r="I20" s="20">
        <f>VLOOKUP(B20,RMS!B:D,3,FALSE)</f>
        <v>327557.355968074</v>
      </c>
      <c r="J20" s="21">
        <f>VLOOKUP(B20,RMS!B:E,4,FALSE)</f>
        <v>269504.29566344299</v>
      </c>
      <c r="K20" s="22">
        <f t="shared" si="1"/>
        <v>4.9319260288029909E-3</v>
      </c>
      <c r="L20" s="22">
        <f t="shared" si="2"/>
        <v>-4.9634429742582142E-3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422742.5625</v>
      </c>
      <c r="F21" s="25">
        <f>VLOOKUP(C21,RA!B25:I60,8,0)</f>
        <v>28765.344799999999</v>
      </c>
      <c r="G21" s="16">
        <f t="shared" si="0"/>
        <v>393977.21769999998</v>
      </c>
      <c r="H21" s="27">
        <f>RA!J25</f>
        <v>6.8044591086093904</v>
      </c>
      <c r="I21" s="20">
        <f>VLOOKUP(B21,RMS!B:D,3,FALSE)</f>
        <v>422742.55893386999</v>
      </c>
      <c r="J21" s="21">
        <f>VLOOKUP(B21,RMS!B:E,4,FALSE)</f>
        <v>393977.22408397403</v>
      </c>
      <c r="K21" s="22">
        <f t="shared" si="1"/>
        <v>3.5661300062201917E-3</v>
      </c>
      <c r="L21" s="22">
        <f t="shared" si="2"/>
        <v>-6.3839740469120443E-3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837252.47380000004</v>
      </c>
      <c r="F22" s="25">
        <f>VLOOKUP(C22,RA!B26:I61,8,0)</f>
        <v>156162.3769</v>
      </c>
      <c r="G22" s="16">
        <f t="shared" si="0"/>
        <v>681090.0969</v>
      </c>
      <c r="H22" s="27">
        <f>RA!J26</f>
        <v>18.6517665562973</v>
      </c>
      <c r="I22" s="20">
        <f>VLOOKUP(B22,RMS!B:D,3,FALSE)</f>
        <v>837252.45323495998</v>
      </c>
      <c r="J22" s="21">
        <f>VLOOKUP(B22,RMS!B:E,4,FALSE)</f>
        <v>681090.050533531</v>
      </c>
      <c r="K22" s="22">
        <f t="shared" si="1"/>
        <v>2.0565040060319006E-2</v>
      </c>
      <c r="L22" s="22">
        <f t="shared" si="2"/>
        <v>4.6366469003260136E-2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307755.56310000003</v>
      </c>
      <c r="F23" s="25">
        <f>VLOOKUP(C23,RA!B27:I62,8,0)</f>
        <v>87365.764800000004</v>
      </c>
      <c r="G23" s="16">
        <f t="shared" si="0"/>
        <v>220389.79830000002</v>
      </c>
      <c r="H23" s="27">
        <f>RA!J27</f>
        <v>28.3880375451124</v>
      </c>
      <c r="I23" s="20">
        <f>VLOOKUP(B23,RMS!B:D,3,FALSE)</f>
        <v>307755.51711627003</v>
      </c>
      <c r="J23" s="21">
        <f>VLOOKUP(B23,RMS!B:E,4,FALSE)</f>
        <v>220389.80634153201</v>
      </c>
      <c r="K23" s="22">
        <f t="shared" si="1"/>
        <v>4.5983730000443757E-2</v>
      </c>
      <c r="L23" s="22">
        <f t="shared" si="2"/>
        <v>-8.0415319825988263E-3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1094797.2997999999</v>
      </c>
      <c r="F24" s="25">
        <f>VLOOKUP(C24,RA!B28:I63,8,0)</f>
        <v>61938.329599999997</v>
      </c>
      <c r="G24" s="16">
        <f t="shared" si="0"/>
        <v>1032858.9701999999</v>
      </c>
      <c r="H24" s="27">
        <f>RA!J28</f>
        <v>5.6575157439020902</v>
      </c>
      <c r="I24" s="20">
        <f>VLOOKUP(B24,RMS!B:D,3,FALSE)</f>
        <v>1094797.30005841</v>
      </c>
      <c r="J24" s="21">
        <f>VLOOKUP(B24,RMS!B:E,4,FALSE)</f>
        <v>1032858.9664265499</v>
      </c>
      <c r="K24" s="22">
        <f t="shared" si="1"/>
        <v>-2.5841011665761471E-4</v>
      </c>
      <c r="L24" s="22">
        <f t="shared" si="2"/>
        <v>3.7734499201178551E-3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655141.00659999996</v>
      </c>
      <c r="F25" s="25">
        <f>VLOOKUP(C25,RA!B29:I64,8,0)</f>
        <v>99050.130099999995</v>
      </c>
      <c r="G25" s="16">
        <f t="shared" si="0"/>
        <v>556090.87650000001</v>
      </c>
      <c r="H25" s="27">
        <f>RA!J29</f>
        <v>15.118902511390999</v>
      </c>
      <c r="I25" s="20">
        <f>VLOOKUP(B25,RMS!B:D,3,FALSE)</f>
        <v>655141.00710796495</v>
      </c>
      <c r="J25" s="21">
        <f>VLOOKUP(B25,RMS!B:E,4,FALSE)</f>
        <v>556090.86446781503</v>
      </c>
      <c r="K25" s="22">
        <f t="shared" si="1"/>
        <v>-5.0796498544514179E-4</v>
      </c>
      <c r="L25" s="22">
        <f t="shared" si="2"/>
        <v>1.2032184982672334E-2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1128155.5562</v>
      </c>
      <c r="F26" s="25">
        <f>VLOOKUP(C26,RA!B30:I65,8,0)</f>
        <v>173573.96580000001</v>
      </c>
      <c r="G26" s="16">
        <f t="shared" si="0"/>
        <v>954581.59039999999</v>
      </c>
      <c r="H26" s="27">
        <f>RA!J30</f>
        <v>15.385641177414801</v>
      </c>
      <c r="I26" s="20">
        <f>VLOOKUP(B26,RMS!B:D,3,FALSE)</f>
        <v>1128155.54472743</v>
      </c>
      <c r="J26" s="21">
        <f>VLOOKUP(B26,RMS!B:E,4,FALSE)</f>
        <v>954581.57431524806</v>
      </c>
      <c r="K26" s="22">
        <f t="shared" si="1"/>
        <v>1.1472570011392236E-2</v>
      </c>
      <c r="L26" s="22">
        <f t="shared" si="2"/>
        <v>1.6084751929156482E-2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1702530.4898000001</v>
      </c>
      <c r="F27" s="25">
        <f>VLOOKUP(C27,RA!B31:I66,8,0)</f>
        <v>-21214.2654</v>
      </c>
      <c r="G27" s="16">
        <f t="shared" si="0"/>
        <v>1723744.7552</v>
      </c>
      <c r="H27" s="27">
        <f>RA!J31</f>
        <v>-1.2460432002302699</v>
      </c>
      <c r="I27" s="20">
        <f>VLOOKUP(B27,RMS!B:D,3,FALSE)</f>
        <v>1702530.2269876101</v>
      </c>
      <c r="J27" s="21">
        <f>VLOOKUP(B27,RMS!B:E,4,FALSE)</f>
        <v>1723745.51160885</v>
      </c>
      <c r="K27" s="22">
        <f t="shared" si="1"/>
        <v>0.26281238999217749</v>
      </c>
      <c r="L27" s="22">
        <f t="shared" si="2"/>
        <v>-0.75640884996391833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151308.1428</v>
      </c>
      <c r="F28" s="25">
        <f>VLOOKUP(C28,RA!B32:I67,8,0)</f>
        <v>40444.550799999997</v>
      </c>
      <c r="G28" s="16">
        <f t="shared" si="0"/>
        <v>110863.592</v>
      </c>
      <c r="H28" s="27">
        <f>RA!J32</f>
        <v>26.7299234869731</v>
      </c>
      <c r="I28" s="20">
        <f>VLOOKUP(B28,RMS!B:D,3,FALSE)</f>
        <v>151308.02916696901</v>
      </c>
      <c r="J28" s="21">
        <f>VLOOKUP(B28,RMS!B:E,4,FALSE)</f>
        <v>110863.576348125</v>
      </c>
      <c r="K28" s="22">
        <f t="shared" si="1"/>
        <v>0.11363303099642508</v>
      </c>
      <c r="L28" s="22">
        <f t="shared" si="2"/>
        <v>1.5651875000912696E-2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61.538800000000002</v>
      </c>
      <c r="F29" s="25">
        <f>VLOOKUP(C29,RA!B33:I68,8,0)</f>
        <v>11.985300000000001</v>
      </c>
      <c r="G29" s="16">
        <f t="shared" si="0"/>
        <v>49.5535</v>
      </c>
      <c r="H29" s="27">
        <f>RA!J33</f>
        <v>19.476005381970399</v>
      </c>
      <c r="I29" s="20">
        <f>VLOOKUP(B29,RMS!B:D,3,FALSE)</f>
        <v>61.538600000000002</v>
      </c>
      <c r="J29" s="21">
        <f>VLOOKUP(B29,RMS!B:E,4,FALSE)</f>
        <v>49.5535</v>
      </c>
      <c r="K29" s="22">
        <f t="shared" si="1"/>
        <v>1.9999999999953388E-4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7.8067914382409196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381451.95289999997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381451.95179999998</v>
      </c>
      <c r="J31" s="21">
        <f>VLOOKUP(B31,RMS!B:E,4,FALSE)</f>
        <v>351672.79200000002</v>
      </c>
      <c r="K31" s="22">
        <f t="shared" si="1"/>
        <v>1.0999999940395355E-3</v>
      </c>
      <c r="L31" s="22" t="e">
        <f t="shared" si="2"/>
        <v>#N/A</v>
      </c>
    </row>
    <row r="32" spans="1:12">
      <c r="A32" s="38"/>
      <c r="B32" s="12">
        <v>71</v>
      </c>
      <c r="C32" s="35" t="s">
        <v>37</v>
      </c>
      <c r="D32" s="35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38"/>
      <c r="B33" s="12">
        <v>72</v>
      </c>
      <c r="C33" s="35" t="s">
        <v>38</v>
      </c>
      <c r="D33" s="35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38"/>
      <c r="B34" s="12">
        <v>73</v>
      </c>
      <c r="C34" s="35" t="s">
        <v>39</v>
      </c>
      <c r="D34" s="35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4.83570626819062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327686.32380000001</v>
      </c>
      <c r="F35" s="25">
        <f>VLOOKUP(C35,RA!B8:I74,8,0)</f>
        <v>15845.9481</v>
      </c>
      <c r="G35" s="16">
        <f t="shared" si="0"/>
        <v>311840.37570000003</v>
      </c>
      <c r="H35" s="27">
        <f>RA!J39</f>
        <v>5.4529640027639799</v>
      </c>
      <c r="I35" s="20">
        <f>VLOOKUP(B35,RMS!B:D,3,FALSE)</f>
        <v>327686.32478632499</v>
      </c>
      <c r="J35" s="21">
        <f>VLOOKUP(B35,RMS!B:E,4,FALSE)</f>
        <v>311840.378632479</v>
      </c>
      <c r="K35" s="22">
        <f t="shared" si="1"/>
        <v>-9.8632497247308493E-4</v>
      </c>
      <c r="L35" s="22">
        <f t="shared" si="2"/>
        <v>-2.9324789647944272E-3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652164.16579999996</v>
      </c>
      <c r="F36" s="25">
        <f>VLOOKUP(C36,RA!B8:I75,8,0)</f>
        <v>35562.277199999997</v>
      </c>
      <c r="G36" s="16">
        <f t="shared" si="0"/>
        <v>616601.88859999995</v>
      </c>
      <c r="H36" s="27">
        <f>RA!J40</f>
        <v>0</v>
      </c>
      <c r="I36" s="20">
        <f>VLOOKUP(B36,RMS!B:D,3,FALSE)</f>
        <v>652164.157749573</v>
      </c>
      <c r="J36" s="21">
        <f>VLOOKUP(B36,RMS!B:E,4,FALSE)</f>
        <v>616601.886276923</v>
      </c>
      <c r="K36" s="22">
        <f t="shared" si="1"/>
        <v>8.0504269571974874E-3</v>
      </c>
      <c r="L36" s="22">
        <f t="shared" si="2"/>
        <v>2.3230769438669086E-3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13.200225681424801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74562.450200000007</v>
      </c>
      <c r="F39" s="25">
        <f>VLOOKUP(C39,RA!B8:I78,8,0)</f>
        <v>9842.4117000000006</v>
      </c>
      <c r="G39" s="16">
        <f t="shared" si="0"/>
        <v>64720.03850000001</v>
      </c>
      <c r="H39" s="27">
        <f>RA!J43</f>
        <v>0</v>
      </c>
      <c r="I39" s="20">
        <f>VLOOKUP(B39,RMS!B:D,3,FALSE)</f>
        <v>74562.450192874996</v>
      </c>
      <c r="J39" s="21">
        <f>VLOOKUP(B39,RMS!B:E,4,FALSE)</f>
        <v>64720.038136298303</v>
      </c>
      <c r="K39" s="22">
        <f t="shared" si="1"/>
        <v>7.1250105975195765E-6</v>
      </c>
      <c r="L39" s="22">
        <f t="shared" si="2"/>
        <v>3.6370170710142702E-4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W42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20211893.000999998</v>
      </c>
      <c r="E7" s="62">
        <v>19701999.798900001</v>
      </c>
      <c r="F7" s="63">
        <v>102.588027648485</v>
      </c>
      <c r="G7" s="62">
        <v>14572597.463400001</v>
      </c>
      <c r="H7" s="63">
        <v>38.697943532465203</v>
      </c>
      <c r="I7" s="62">
        <v>1865188.5826000001</v>
      </c>
      <c r="J7" s="63">
        <v>9.2281736426554399</v>
      </c>
      <c r="K7" s="62">
        <v>2059587.8154</v>
      </c>
      <c r="L7" s="63">
        <v>14.133292438584</v>
      </c>
      <c r="M7" s="63">
        <v>-9.4387445558977004E-2</v>
      </c>
      <c r="N7" s="62">
        <v>150281227.41850001</v>
      </c>
      <c r="O7" s="62">
        <v>150281227.41850001</v>
      </c>
      <c r="P7" s="62">
        <v>1034585</v>
      </c>
      <c r="Q7" s="62">
        <v>1120801</v>
      </c>
      <c r="R7" s="63">
        <v>-7.6923557348717599</v>
      </c>
      <c r="S7" s="62">
        <v>19.5362324033308</v>
      </c>
      <c r="T7" s="62">
        <v>24.548201031048301</v>
      </c>
      <c r="U7" s="64">
        <v>-25.6547348754053</v>
      </c>
      <c r="V7" s="52"/>
      <c r="W7" s="52"/>
    </row>
    <row r="8" spans="1:23" ht="14.25" thickBot="1">
      <c r="A8" s="49">
        <v>41643</v>
      </c>
      <c r="B8" s="39" t="s">
        <v>6</v>
      </c>
      <c r="C8" s="40"/>
      <c r="D8" s="65">
        <v>788445.61750000005</v>
      </c>
      <c r="E8" s="65">
        <v>806304.22730000003</v>
      </c>
      <c r="F8" s="66">
        <v>97.785127598821902</v>
      </c>
      <c r="G8" s="65">
        <v>504985.23849999998</v>
      </c>
      <c r="H8" s="66">
        <v>56.132408908027898</v>
      </c>
      <c r="I8" s="65">
        <v>102189.55220000001</v>
      </c>
      <c r="J8" s="66">
        <v>12.9608878446204</v>
      </c>
      <c r="K8" s="65">
        <v>104983.2684</v>
      </c>
      <c r="L8" s="66">
        <v>20.7893737076039</v>
      </c>
      <c r="M8" s="66">
        <v>-2.6611061386996999E-2</v>
      </c>
      <c r="N8" s="65">
        <v>4739714.5788000003</v>
      </c>
      <c r="O8" s="65">
        <v>4739714.5788000003</v>
      </c>
      <c r="P8" s="65">
        <v>29843</v>
      </c>
      <c r="Q8" s="65">
        <v>38886</v>
      </c>
      <c r="R8" s="66">
        <v>-23.255156097310099</v>
      </c>
      <c r="S8" s="65">
        <v>26.419784120229199</v>
      </c>
      <c r="T8" s="65">
        <v>33.228338589723798</v>
      </c>
      <c r="U8" s="67">
        <v>-25.770666552424299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122228.34480000001</v>
      </c>
      <c r="E9" s="65">
        <v>94615.626999999993</v>
      </c>
      <c r="F9" s="66">
        <v>129.184098521061</v>
      </c>
      <c r="G9" s="65">
        <v>47945.246700000003</v>
      </c>
      <c r="H9" s="66">
        <v>154.933185691586</v>
      </c>
      <c r="I9" s="65">
        <v>27363.619900000002</v>
      </c>
      <c r="J9" s="66">
        <v>22.387294816742099</v>
      </c>
      <c r="K9" s="65">
        <v>11730.878000000001</v>
      </c>
      <c r="L9" s="66">
        <v>24.467238793037598</v>
      </c>
      <c r="M9" s="66">
        <v>1.3326148221812599</v>
      </c>
      <c r="N9" s="65">
        <v>559149.81169999996</v>
      </c>
      <c r="O9" s="65">
        <v>559149.81169999996</v>
      </c>
      <c r="P9" s="65">
        <v>7396</v>
      </c>
      <c r="Q9" s="65">
        <v>5601</v>
      </c>
      <c r="R9" s="66">
        <v>32.047848598464597</v>
      </c>
      <c r="S9" s="65">
        <v>16.526277014602499</v>
      </c>
      <c r="T9" s="65">
        <v>15.6739591680057</v>
      </c>
      <c r="U9" s="67">
        <v>5.1573493887563204</v>
      </c>
      <c r="V9" s="52"/>
      <c r="W9" s="52"/>
    </row>
    <row r="10" spans="1:23" ht="14.25" thickBot="1">
      <c r="A10" s="50"/>
      <c r="B10" s="39" t="s">
        <v>8</v>
      </c>
      <c r="C10" s="40"/>
      <c r="D10" s="65">
        <v>163179.92730000001</v>
      </c>
      <c r="E10" s="65">
        <v>133861.67509999999</v>
      </c>
      <c r="F10" s="66">
        <v>121.90190148009</v>
      </c>
      <c r="G10" s="65">
        <v>67777.683799999999</v>
      </c>
      <c r="H10" s="66">
        <v>140.75760361111699</v>
      </c>
      <c r="I10" s="65">
        <v>42242.262900000002</v>
      </c>
      <c r="J10" s="66">
        <v>25.886923470887002</v>
      </c>
      <c r="K10" s="65">
        <v>19429.2379</v>
      </c>
      <c r="L10" s="66">
        <v>28.666128452149898</v>
      </c>
      <c r="M10" s="66">
        <v>1.17415953818755</v>
      </c>
      <c r="N10" s="65">
        <v>663565.17279999994</v>
      </c>
      <c r="O10" s="65">
        <v>663565.17279999994</v>
      </c>
      <c r="P10" s="65">
        <v>95798</v>
      </c>
      <c r="Q10" s="65">
        <v>97136</v>
      </c>
      <c r="R10" s="66">
        <v>-1.3774501729533899</v>
      </c>
      <c r="S10" s="65">
        <v>1.70337509446961</v>
      </c>
      <c r="T10" s="65">
        <v>1.33018364561028</v>
      </c>
      <c r="U10" s="67">
        <v>21.908941258504001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76631.078200000004</v>
      </c>
      <c r="E11" s="65">
        <v>92756.754400000005</v>
      </c>
      <c r="F11" s="66">
        <v>82.615092233110701</v>
      </c>
      <c r="G11" s="65">
        <v>114406.91499999999</v>
      </c>
      <c r="H11" s="66">
        <v>-33.018840513267897</v>
      </c>
      <c r="I11" s="65">
        <v>15592.7377</v>
      </c>
      <c r="J11" s="66">
        <v>20.347798916915199</v>
      </c>
      <c r="K11" s="65">
        <v>25006.316599999998</v>
      </c>
      <c r="L11" s="66">
        <v>21.857347171716</v>
      </c>
      <c r="M11" s="66">
        <v>-0.37644804113213498</v>
      </c>
      <c r="N11" s="65">
        <v>770287.07209999999</v>
      </c>
      <c r="O11" s="65">
        <v>770287.07209999999</v>
      </c>
      <c r="P11" s="65">
        <v>3744</v>
      </c>
      <c r="Q11" s="65">
        <v>4243</v>
      </c>
      <c r="R11" s="66">
        <v>-11.760546782936601</v>
      </c>
      <c r="S11" s="65">
        <v>20.4677025106838</v>
      </c>
      <c r="T11" s="65">
        <v>21.078971788828699</v>
      </c>
      <c r="U11" s="67">
        <v>-2.9865065599122702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209307.80910000001</v>
      </c>
      <c r="E12" s="65">
        <v>357343.48690000002</v>
      </c>
      <c r="F12" s="66">
        <v>58.573282226513101</v>
      </c>
      <c r="G12" s="65">
        <v>424612.47899999999</v>
      </c>
      <c r="H12" s="66">
        <v>-50.706156919142302</v>
      </c>
      <c r="I12" s="65">
        <v>3566.8960000000002</v>
      </c>
      <c r="J12" s="66">
        <v>1.7041389976500401</v>
      </c>
      <c r="K12" s="65">
        <v>34353.3609</v>
      </c>
      <c r="L12" s="66">
        <v>8.0905207922539706</v>
      </c>
      <c r="M12" s="66">
        <v>-0.89617039187569003</v>
      </c>
      <c r="N12" s="65">
        <v>2948140.1545000002</v>
      </c>
      <c r="O12" s="65">
        <v>2948140.1545000002</v>
      </c>
      <c r="P12" s="65">
        <v>1528</v>
      </c>
      <c r="Q12" s="65">
        <v>7302</v>
      </c>
      <c r="R12" s="66">
        <v>-79.074226239386505</v>
      </c>
      <c r="S12" s="65">
        <v>136.98155045811501</v>
      </c>
      <c r="T12" s="65">
        <v>120.96811829635701</v>
      </c>
      <c r="U12" s="67">
        <v>11.690210913953999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370238.78889999999</v>
      </c>
      <c r="E13" s="65">
        <v>503733.30099999998</v>
      </c>
      <c r="F13" s="66">
        <v>73.498970221942898</v>
      </c>
      <c r="G13" s="65">
        <v>408898.54550000001</v>
      </c>
      <c r="H13" s="66">
        <v>-9.4546084904085195</v>
      </c>
      <c r="I13" s="65">
        <v>68314.073399999994</v>
      </c>
      <c r="J13" s="66">
        <v>18.4513550303481</v>
      </c>
      <c r="K13" s="65">
        <v>74001.303400000004</v>
      </c>
      <c r="L13" s="66">
        <v>18.097717444680899</v>
      </c>
      <c r="M13" s="66">
        <v>-7.6853105806241995E-2</v>
      </c>
      <c r="N13" s="65">
        <v>1943535.3603000001</v>
      </c>
      <c r="O13" s="65">
        <v>1943535.3603000001</v>
      </c>
      <c r="P13" s="65">
        <v>10354</v>
      </c>
      <c r="Q13" s="65">
        <v>11130</v>
      </c>
      <c r="R13" s="66">
        <v>-6.9721473495058399</v>
      </c>
      <c r="S13" s="65">
        <v>35.758044127873298</v>
      </c>
      <c r="T13" s="65">
        <v>37.026187124887699</v>
      </c>
      <c r="U13" s="67">
        <v>-3.54645514860777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189311.90229999999</v>
      </c>
      <c r="E14" s="65">
        <v>208775.61929999999</v>
      </c>
      <c r="F14" s="66">
        <v>90.6772078726149</v>
      </c>
      <c r="G14" s="65">
        <v>193051.94099999999</v>
      </c>
      <c r="H14" s="66">
        <v>-1.93732250534587</v>
      </c>
      <c r="I14" s="65">
        <v>34729.904399999999</v>
      </c>
      <c r="J14" s="66">
        <v>18.345335912881001</v>
      </c>
      <c r="K14" s="65">
        <v>40177.860500000003</v>
      </c>
      <c r="L14" s="66">
        <v>20.811943299756798</v>
      </c>
      <c r="M14" s="66">
        <v>-0.135595973309729</v>
      </c>
      <c r="N14" s="65">
        <v>1114875.3402</v>
      </c>
      <c r="O14" s="65">
        <v>1114875.3402</v>
      </c>
      <c r="P14" s="65">
        <v>2584</v>
      </c>
      <c r="Q14" s="65">
        <v>2603</v>
      </c>
      <c r="R14" s="66">
        <v>-0.72992700729926896</v>
      </c>
      <c r="S14" s="65">
        <v>73.263120085139306</v>
      </c>
      <c r="T14" s="65">
        <v>70.599214944294999</v>
      </c>
      <c r="U14" s="67">
        <v>3.63607929576101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296548.82539999997</v>
      </c>
      <c r="E15" s="65">
        <v>110706.3649</v>
      </c>
      <c r="F15" s="66">
        <v>267.86971613409003</v>
      </c>
      <c r="G15" s="65">
        <v>149986.72700000001</v>
      </c>
      <c r="H15" s="66">
        <v>97.716712226142505</v>
      </c>
      <c r="I15" s="65">
        <v>15726.679</v>
      </c>
      <c r="J15" s="66">
        <v>5.3032342916169197</v>
      </c>
      <c r="K15" s="65">
        <v>30730.598999999998</v>
      </c>
      <c r="L15" s="66">
        <v>20.488878992605802</v>
      </c>
      <c r="M15" s="66">
        <v>-0.488240401692137</v>
      </c>
      <c r="N15" s="65">
        <v>801224.55709999998</v>
      </c>
      <c r="O15" s="65">
        <v>801224.55709999998</v>
      </c>
      <c r="P15" s="65">
        <v>2969</v>
      </c>
      <c r="Q15" s="65">
        <v>3148</v>
      </c>
      <c r="R15" s="66">
        <v>-5.6861499364675998</v>
      </c>
      <c r="S15" s="65">
        <v>99.881719568878395</v>
      </c>
      <c r="T15" s="65">
        <v>72.903199523506999</v>
      </c>
      <c r="U15" s="67">
        <v>27.010468143539502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728440.44339999999</v>
      </c>
      <c r="E16" s="65">
        <v>595582.92969999998</v>
      </c>
      <c r="F16" s="66">
        <v>122.307139287374</v>
      </c>
      <c r="G16" s="65">
        <v>349805.19510000001</v>
      </c>
      <c r="H16" s="66">
        <v>108.241745292479</v>
      </c>
      <c r="I16" s="65">
        <v>44155.712099999997</v>
      </c>
      <c r="J16" s="66">
        <v>6.0616777253474501</v>
      </c>
      <c r="K16" s="65">
        <v>33202.614300000001</v>
      </c>
      <c r="L16" s="66">
        <v>9.4917441950821395</v>
      </c>
      <c r="M16" s="66">
        <v>0.32988660775425799</v>
      </c>
      <c r="N16" s="65">
        <v>3770870.4323</v>
      </c>
      <c r="O16" s="65">
        <v>3770870.4323</v>
      </c>
      <c r="P16" s="65">
        <v>46148</v>
      </c>
      <c r="Q16" s="65">
        <v>41201</v>
      </c>
      <c r="R16" s="66">
        <v>12.006990121598999</v>
      </c>
      <c r="S16" s="65">
        <v>15.7848756912542</v>
      </c>
      <c r="T16" s="65">
        <v>18.8208185747919</v>
      </c>
      <c r="U16" s="67">
        <v>-19.233239101273</v>
      </c>
      <c r="V16" s="52"/>
      <c r="W16" s="52"/>
    </row>
    <row r="17" spans="1:21" ht="12" thickBot="1">
      <c r="A17" s="50"/>
      <c r="B17" s="39" t="s">
        <v>15</v>
      </c>
      <c r="C17" s="40"/>
      <c r="D17" s="65">
        <v>587067.96189999999</v>
      </c>
      <c r="E17" s="65">
        <v>677652.8946</v>
      </c>
      <c r="F17" s="66">
        <v>86.632546924562305</v>
      </c>
      <c r="G17" s="65">
        <v>589894.32149999996</v>
      </c>
      <c r="H17" s="66">
        <v>-0.47912981986555397</v>
      </c>
      <c r="I17" s="65">
        <v>7538.7795999999998</v>
      </c>
      <c r="J17" s="66">
        <v>1.2841408643049299</v>
      </c>
      <c r="K17" s="65">
        <v>37714.5337</v>
      </c>
      <c r="L17" s="66">
        <v>6.3934390153304799</v>
      </c>
      <c r="M17" s="66">
        <v>-0.80010943102287402</v>
      </c>
      <c r="N17" s="65">
        <v>10668352.505799999</v>
      </c>
      <c r="O17" s="65">
        <v>10668352.505799999</v>
      </c>
      <c r="P17" s="65">
        <v>11480</v>
      </c>
      <c r="Q17" s="65">
        <v>10599</v>
      </c>
      <c r="R17" s="66">
        <v>8.31210491555807</v>
      </c>
      <c r="S17" s="65">
        <v>51.138324207317098</v>
      </c>
      <c r="T17" s="65">
        <v>56.093010755731697</v>
      </c>
      <c r="U17" s="67">
        <v>-9.6887933369268904</v>
      </c>
    </row>
    <row r="18" spans="1:21" ht="12" thickBot="1">
      <c r="A18" s="50"/>
      <c r="B18" s="39" t="s">
        <v>16</v>
      </c>
      <c r="C18" s="40"/>
      <c r="D18" s="65">
        <v>2506059.625</v>
      </c>
      <c r="E18" s="65">
        <v>2156411.0167</v>
      </c>
      <c r="F18" s="66">
        <v>116.214376832255</v>
      </c>
      <c r="G18" s="65">
        <v>1478573.9642</v>
      </c>
      <c r="H18" s="66">
        <v>69.491664649724399</v>
      </c>
      <c r="I18" s="65">
        <v>170205.2213</v>
      </c>
      <c r="J18" s="66">
        <v>6.7917466768174002</v>
      </c>
      <c r="K18" s="65">
        <v>256531.88939999999</v>
      </c>
      <c r="L18" s="66">
        <v>17.349953104226302</v>
      </c>
      <c r="M18" s="66">
        <v>-0.33651437371746901</v>
      </c>
      <c r="N18" s="65">
        <v>13370064.345000001</v>
      </c>
      <c r="O18" s="65">
        <v>13370064.345000001</v>
      </c>
      <c r="P18" s="65">
        <v>108812</v>
      </c>
      <c r="Q18" s="65">
        <v>91226</v>
      </c>
      <c r="R18" s="66">
        <v>19.277398987130901</v>
      </c>
      <c r="S18" s="65">
        <v>23.031096064772299</v>
      </c>
      <c r="T18" s="65">
        <v>22.661216629031198</v>
      </c>
      <c r="U18" s="67">
        <v>1.6060001430276101</v>
      </c>
    </row>
    <row r="19" spans="1:21" ht="12" thickBot="1">
      <c r="A19" s="50"/>
      <c r="B19" s="39" t="s">
        <v>17</v>
      </c>
      <c r="C19" s="40"/>
      <c r="D19" s="65">
        <v>593655.48080000002</v>
      </c>
      <c r="E19" s="65">
        <v>754717.24470000004</v>
      </c>
      <c r="F19" s="66">
        <v>78.659323736000999</v>
      </c>
      <c r="G19" s="65">
        <v>610082.82649999997</v>
      </c>
      <c r="H19" s="66">
        <v>-2.6926418817986599</v>
      </c>
      <c r="I19" s="65">
        <v>66688.872000000003</v>
      </c>
      <c r="J19" s="66">
        <v>11.2335983001675</v>
      </c>
      <c r="K19" s="65">
        <v>75115.3986</v>
      </c>
      <c r="L19" s="66">
        <v>12.312327988468599</v>
      </c>
      <c r="M19" s="66">
        <v>-0.11218108080438299</v>
      </c>
      <c r="N19" s="65">
        <v>5275675.4420999996</v>
      </c>
      <c r="O19" s="65">
        <v>5275675.4420999996</v>
      </c>
      <c r="P19" s="65">
        <v>15778</v>
      </c>
      <c r="Q19" s="65">
        <v>19235</v>
      </c>
      <c r="R19" s="66">
        <v>-17.9724460618664</v>
      </c>
      <c r="S19" s="65">
        <v>37.625521663075197</v>
      </c>
      <c r="T19" s="65">
        <v>65.336289259162996</v>
      </c>
      <c r="U19" s="67">
        <v>-73.648859527395103</v>
      </c>
    </row>
    <row r="20" spans="1:21" ht="12" thickBot="1">
      <c r="A20" s="50"/>
      <c r="B20" s="39" t="s">
        <v>18</v>
      </c>
      <c r="C20" s="40"/>
      <c r="D20" s="65">
        <v>1409913.5667999999</v>
      </c>
      <c r="E20" s="65">
        <v>1137512.236</v>
      </c>
      <c r="F20" s="66">
        <v>123.94711214341601</v>
      </c>
      <c r="G20" s="65">
        <v>734536.63729999994</v>
      </c>
      <c r="H20" s="66">
        <v>91.945982705851407</v>
      </c>
      <c r="I20" s="65">
        <v>57299.661899999999</v>
      </c>
      <c r="J20" s="66">
        <v>4.06405493565466</v>
      </c>
      <c r="K20" s="65">
        <v>57764.774100000002</v>
      </c>
      <c r="L20" s="66">
        <v>7.8641106742246398</v>
      </c>
      <c r="M20" s="66">
        <v>-8.0518310206640006E-3</v>
      </c>
      <c r="N20" s="65">
        <v>12539510.1559</v>
      </c>
      <c r="O20" s="65">
        <v>12539510.1559</v>
      </c>
      <c r="P20" s="65">
        <v>42978</v>
      </c>
      <c r="Q20" s="65">
        <v>52143</v>
      </c>
      <c r="R20" s="66">
        <v>-17.576664173522801</v>
      </c>
      <c r="S20" s="65">
        <v>32.805471794871799</v>
      </c>
      <c r="T20" s="65">
        <v>39.104242471664499</v>
      </c>
      <c r="U20" s="67">
        <v>-19.2003660736173</v>
      </c>
    </row>
    <row r="21" spans="1:21" ht="12" thickBot="1">
      <c r="A21" s="50"/>
      <c r="B21" s="39" t="s">
        <v>19</v>
      </c>
      <c r="C21" s="40"/>
      <c r="D21" s="65">
        <v>400100.26990000001</v>
      </c>
      <c r="E21" s="65">
        <v>467465.13959999999</v>
      </c>
      <c r="F21" s="66">
        <v>85.589327632506993</v>
      </c>
      <c r="G21" s="65">
        <v>351686.88900000002</v>
      </c>
      <c r="H21" s="66">
        <v>13.766046564221</v>
      </c>
      <c r="I21" s="65">
        <v>48871.212099999997</v>
      </c>
      <c r="J21" s="66">
        <v>12.214741097829</v>
      </c>
      <c r="K21" s="65">
        <v>52202.8851</v>
      </c>
      <c r="L21" s="66">
        <v>14.843568734801501</v>
      </c>
      <c r="M21" s="66">
        <v>-6.3821625828110004E-2</v>
      </c>
      <c r="N21" s="65">
        <v>1857888.6873999999</v>
      </c>
      <c r="O21" s="65">
        <v>1857888.6873999999</v>
      </c>
      <c r="P21" s="65">
        <v>33889</v>
      </c>
      <c r="Q21" s="65">
        <v>35863</v>
      </c>
      <c r="R21" s="66">
        <v>-5.50428017734155</v>
      </c>
      <c r="S21" s="65">
        <v>11.806198763610601</v>
      </c>
      <c r="T21" s="65">
        <v>11.9635199035217</v>
      </c>
      <c r="U21" s="67">
        <v>-1.33252999598841</v>
      </c>
    </row>
    <row r="22" spans="1:21" ht="12" thickBot="1">
      <c r="A22" s="50"/>
      <c r="B22" s="39" t="s">
        <v>20</v>
      </c>
      <c r="C22" s="40"/>
      <c r="D22" s="65">
        <v>1205683.8141999999</v>
      </c>
      <c r="E22" s="65">
        <v>1073957.6850999999</v>
      </c>
      <c r="F22" s="66">
        <v>112.26548596165</v>
      </c>
      <c r="G22" s="65">
        <v>705934.43819999998</v>
      </c>
      <c r="H22" s="66">
        <v>70.792604660889893</v>
      </c>
      <c r="I22" s="65">
        <v>144960.6845</v>
      </c>
      <c r="J22" s="66">
        <v>12.023109441523401</v>
      </c>
      <c r="K22" s="65">
        <v>116313.27929999999</v>
      </c>
      <c r="L22" s="66">
        <v>16.476498808668001</v>
      </c>
      <c r="M22" s="66">
        <v>0.246295224177383</v>
      </c>
      <c r="N22" s="65">
        <v>5577615.1089000003</v>
      </c>
      <c r="O22" s="65">
        <v>5577615.1089000003</v>
      </c>
      <c r="P22" s="65">
        <v>72614</v>
      </c>
      <c r="Q22" s="65">
        <v>74079</v>
      </c>
      <c r="R22" s="66">
        <v>-1.9776184883705299</v>
      </c>
      <c r="S22" s="65">
        <v>16.604013195802501</v>
      </c>
      <c r="T22" s="65">
        <v>17.8327776198383</v>
      </c>
      <c r="U22" s="67">
        <v>-7.4004062123152696</v>
      </c>
    </row>
    <row r="23" spans="1:21" ht="12" thickBot="1">
      <c r="A23" s="50"/>
      <c r="B23" s="39" t="s">
        <v>21</v>
      </c>
      <c r="C23" s="40"/>
      <c r="D23" s="65">
        <v>2501912.6584999999</v>
      </c>
      <c r="E23" s="65">
        <v>2504364.5210000002</v>
      </c>
      <c r="F23" s="66">
        <v>99.9020964208908</v>
      </c>
      <c r="G23" s="65">
        <v>1561468.9441</v>
      </c>
      <c r="H23" s="66">
        <v>60.228140812755797</v>
      </c>
      <c r="I23" s="65">
        <v>240561.66529999999</v>
      </c>
      <c r="J23" s="66">
        <v>9.6151104429131706</v>
      </c>
      <c r="K23" s="65">
        <v>189951.65719999999</v>
      </c>
      <c r="L23" s="66">
        <v>12.1649334056711</v>
      </c>
      <c r="M23" s="66">
        <v>0.26643625460299503</v>
      </c>
      <c r="N23" s="65">
        <v>21194141.505600002</v>
      </c>
      <c r="O23" s="65">
        <v>21194141.505600002</v>
      </c>
      <c r="P23" s="65">
        <v>85193</v>
      </c>
      <c r="Q23" s="65">
        <v>117844</v>
      </c>
      <c r="R23" s="66">
        <v>-27.706968534672999</v>
      </c>
      <c r="S23" s="65">
        <v>29.3675848778656</v>
      </c>
      <c r="T23" s="65">
        <v>45.442216764536198</v>
      </c>
      <c r="U23" s="67">
        <v>-54.735968086998298</v>
      </c>
    </row>
    <row r="24" spans="1:21" ht="12" thickBot="1">
      <c r="A24" s="50"/>
      <c r="B24" s="39" t="s">
        <v>22</v>
      </c>
      <c r="C24" s="40"/>
      <c r="D24" s="65">
        <v>327557.36090000003</v>
      </c>
      <c r="E24" s="65">
        <v>364438.96980000002</v>
      </c>
      <c r="F24" s="66">
        <v>89.879894315297804</v>
      </c>
      <c r="G24" s="65">
        <v>301394.44559999998</v>
      </c>
      <c r="H24" s="66">
        <v>8.6806229119173999</v>
      </c>
      <c r="I24" s="65">
        <v>58053.070200000002</v>
      </c>
      <c r="J24" s="66">
        <v>17.723024156896599</v>
      </c>
      <c r="K24" s="65">
        <v>45951.146399999998</v>
      </c>
      <c r="L24" s="66">
        <v>15.2461822275865</v>
      </c>
      <c r="M24" s="66">
        <v>0.26336500279348901</v>
      </c>
      <c r="N24" s="65">
        <v>1496892.0112000001</v>
      </c>
      <c r="O24" s="65">
        <v>1496892.0112000001</v>
      </c>
      <c r="P24" s="65">
        <v>33519</v>
      </c>
      <c r="Q24" s="65">
        <v>30170</v>
      </c>
      <c r="R24" s="66">
        <v>11.1004308916142</v>
      </c>
      <c r="S24" s="65">
        <v>9.7722891762880799</v>
      </c>
      <c r="T24" s="65">
        <v>10.065804491216401</v>
      </c>
      <c r="U24" s="67">
        <v>-3.00354716928112</v>
      </c>
    </row>
    <row r="25" spans="1:21" ht="12" thickBot="1">
      <c r="A25" s="50"/>
      <c r="B25" s="39" t="s">
        <v>23</v>
      </c>
      <c r="C25" s="40"/>
      <c r="D25" s="65">
        <v>422742.5625</v>
      </c>
      <c r="E25" s="65">
        <v>328980.07049999997</v>
      </c>
      <c r="F25" s="66">
        <v>128.50096416402801</v>
      </c>
      <c r="G25" s="65">
        <v>327618.44160000002</v>
      </c>
      <c r="H25" s="66">
        <v>29.0350324711391</v>
      </c>
      <c r="I25" s="65">
        <v>28765.344799999999</v>
      </c>
      <c r="J25" s="66">
        <v>6.8044591086093904</v>
      </c>
      <c r="K25" s="65">
        <v>35989.784800000001</v>
      </c>
      <c r="L25" s="66">
        <v>10.9852744015983</v>
      </c>
      <c r="M25" s="66">
        <v>-0.200735848801185</v>
      </c>
      <c r="N25" s="65">
        <v>2481031.9079999998</v>
      </c>
      <c r="O25" s="65">
        <v>2481031.9079999998</v>
      </c>
      <c r="P25" s="65">
        <v>20290</v>
      </c>
      <c r="Q25" s="65">
        <v>23907</v>
      </c>
      <c r="R25" s="66">
        <v>-15.129459990797701</v>
      </c>
      <c r="S25" s="65">
        <v>20.835020330211901</v>
      </c>
      <c r="T25" s="65">
        <v>22.4838058141967</v>
      </c>
      <c r="U25" s="67">
        <v>-7.9135295183462002</v>
      </c>
    </row>
    <row r="26" spans="1:21" ht="12" thickBot="1">
      <c r="A26" s="50"/>
      <c r="B26" s="39" t="s">
        <v>24</v>
      </c>
      <c r="C26" s="40"/>
      <c r="D26" s="65">
        <v>837252.47380000004</v>
      </c>
      <c r="E26" s="65">
        <v>647025.67189999996</v>
      </c>
      <c r="F26" s="66">
        <v>129.40019386578501</v>
      </c>
      <c r="G26" s="65">
        <v>483912.50819999998</v>
      </c>
      <c r="H26" s="66">
        <v>73.017324332927799</v>
      </c>
      <c r="I26" s="65">
        <v>156162.3769</v>
      </c>
      <c r="J26" s="66">
        <v>18.6517665562973</v>
      </c>
      <c r="K26" s="65">
        <v>109871.8463</v>
      </c>
      <c r="L26" s="66">
        <v>22.7048990133957</v>
      </c>
      <c r="M26" s="66">
        <v>0.42131385026156598</v>
      </c>
      <c r="N26" s="65">
        <v>4331201.3474000003</v>
      </c>
      <c r="O26" s="65">
        <v>4331201.3474000003</v>
      </c>
      <c r="P26" s="65">
        <v>57002</v>
      </c>
      <c r="Q26" s="65">
        <v>61998</v>
      </c>
      <c r="R26" s="66">
        <v>-8.0583244620794208</v>
      </c>
      <c r="S26" s="65">
        <v>14.688124518438</v>
      </c>
      <c r="T26" s="65">
        <v>14.0534771363592</v>
      </c>
      <c r="U26" s="67">
        <v>4.32081972944908</v>
      </c>
    </row>
    <row r="27" spans="1:21" ht="12" thickBot="1">
      <c r="A27" s="50"/>
      <c r="B27" s="39" t="s">
        <v>25</v>
      </c>
      <c r="C27" s="40"/>
      <c r="D27" s="65">
        <v>307755.56310000003</v>
      </c>
      <c r="E27" s="65">
        <v>323940.80949999997</v>
      </c>
      <c r="F27" s="66">
        <v>95.003640811732893</v>
      </c>
      <c r="G27" s="65">
        <v>266768.04029999999</v>
      </c>
      <c r="H27" s="66">
        <v>15.3644802255572</v>
      </c>
      <c r="I27" s="65">
        <v>87365.764800000004</v>
      </c>
      <c r="J27" s="66">
        <v>28.3880375451124</v>
      </c>
      <c r="K27" s="65">
        <v>77853.684999999998</v>
      </c>
      <c r="L27" s="66">
        <v>29.184037530300799</v>
      </c>
      <c r="M27" s="66">
        <v>0.122178928332037</v>
      </c>
      <c r="N27" s="65">
        <v>1304466.9924999999</v>
      </c>
      <c r="O27" s="65">
        <v>1304466.9924999999</v>
      </c>
      <c r="P27" s="65">
        <v>40997</v>
      </c>
      <c r="Q27" s="65">
        <v>38179</v>
      </c>
      <c r="R27" s="66">
        <v>7.3810209801199704</v>
      </c>
      <c r="S27" s="65">
        <v>7.5067825231114496</v>
      </c>
      <c r="T27" s="65">
        <v>7.8938467063045099</v>
      </c>
      <c r="U27" s="67">
        <v>-5.1561928429576103</v>
      </c>
    </row>
    <row r="28" spans="1:21" ht="12" thickBot="1">
      <c r="A28" s="50"/>
      <c r="B28" s="39" t="s">
        <v>26</v>
      </c>
      <c r="C28" s="40"/>
      <c r="D28" s="65">
        <v>1094797.2997999999</v>
      </c>
      <c r="E28" s="65">
        <v>1350859.659</v>
      </c>
      <c r="F28" s="66">
        <v>81.044488411952798</v>
      </c>
      <c r="G28" s="65">
        <v>1314812.1616</v>
      </c>
      <c r="H28" s="66">
        <v>-16.7335584675657</v>
      </c>
      <c r="I28" s="65">
        <v>61938.329599999997</v>
      </c>
      <c r="J28" s="66">
        <v>5.6575157439020902</v>
      </c>
      <c r="K28" s="65">
        <v>93689.6342</v>
      </c>
      <c r="L28" s="66">
        <v>7.12570486768153</v>
      </c>
      <c r="M28" s="66">
        <v>-0.33889879996991201</v>
      </c>
      <c r="N28" s="65">
        <v>5749552.2785</v>
      </c>
      <c r="O28" s="65">
        <v>5749552.2785</v>
      </c>
      <c r="P28" s="65">
        <v>44721</v>
      </c>
      <c r="Q28" s="65">
        <v>44663</v>
      </c>
      <c r="R28" s="66">
        <v>0.129861406533371</v>
      </c>
      <c r="S28" s="65">
        <v>24.480608658124801</v>
      </c>
      <c r="T28" s="65">
        <v>26.515515348274899</v>
      </c>
      <c r="U28" s="67">
        <v>-8.3123206557802796</v>
      </c>
    </row>
    <row r="29" spans="1:21" ht="12" thickBot="1">
      <c r="A29" s="50"/>
      <c r="B29" s="39" t="s">
        <v>27</v>
      </c>
      <c r="C29" s="40"/>
      <c r="D29" s="65">
        <v>655141.00659999996</v>
      </c>
      <c r="E29" s="65">
        <v>705569.61860000005</v>
      </c>
      <c r="F29" s="66">
        <v>92.852780126777404</v>
      </c>
      <c r="G29" s="65">
        <v>935912.5122</v>
      </c>
      <c r="H29" s="66">
        <v>-29.999759800198099</v>
      </c>
      <c r="I29" s="65">
        <v>99050.130099999995</v>
      </c>
      <c r="J29" s="66">
        <v>15.118902511390999</v>
      </c>
      <c r="K29" s="65">
        <v>237798.85209999999</v>
      </c>
      <c r="L29" s="66">
        <v>25.408235171577999</v>
      </c>
      <c r="M29" s="66">
        <v>-0.58347094939572297</v>
      </c>
      <c r="N29" s="65">
        <v>2860115.7157000001</v>
      </c>
      <c r="O29" s="65">
        <v>2860115.7157000001</v>
      </c>
      <c r="P29" s="65">
        <v>100304</v>
      </c>
      <c r="Q29" s="65">
        <v>102926</v>
      </c>
      <c r="R29" s="66">
        <v>-2.54746128286342</v>
      </c>
      <c r="S29" s="65">
        <v>6.5315541414101101</v>
      </c>
      <c r="T29" s="65">
        <v>6.3973206925363897</v>
      </c>
      <c r="U29" s="67">
        <v>2.0551532754308202</v>
      </c>
    </row>
    <row r="30" spans="1:21" ht="12" thickBot="1">
      <c r="A30" s="50"/>
      <c r="B30" s="39" t="s">
        <v>28</v>
      </c>
      <c r="C30" s="40"/>
      <c r="D30" s="65">
        <v>1128155.5562</v>
      </c>
      <c r="E30" s="65">
        <v>973586.14769999997</v>
      </c>
      <c r="F30" s="66">
        <v>115.876294960149</v>
      </c>
      <c r="G30" s="65">
        <v>661173.76000000001</v>
      </c>
      <c r="H30" s="66">
        <v>70.629208908714105</v>
      </c>
      <c r="I30" s="65">
        <v>173573.96580000001</v>
      </c>
      <c r="J30" s="66">
        <v>15.385641177414801</v>
      </c>
      <c r="K30" s="65">
        <v>124185.78780000001</v>
      </c>
      <c r="L30" s="66">
        <v>18.782624978946501</v>
      </c>
      <c r="M30" s="66">
        <v>0.39769589479545903</v>
      </c>
      <c r="N30" s="65">
        <v>4933145.2039999999</v>
      </c>
      <c r="O30" s="65">
        <v>4933145.2039999999</v>
      </c>
      <c r="P30" s="65">
        <v>78404</v>
      </c>
      <c r="Q30" s="65">
        <v>77388</v>
      </c>
      <c r="R30" s="66">
        <v>1.3128650436760301</v>
      </c>
      <c r="S30" s="65">
        <v>14.3890051043314</v>
      </c>
      <c r="T30" s="65">
        <v>14.572708505194599</v>
      </c>
      <c r="U30" s="67">
        <v>-1.27669286049452</v>
      </c>
    </row>
    <row r="31" spans="1:21" ht="12" thickBot="1">
      <c r="A31" s="50"/>
      <c r="B31" s="39" t="s">
        <v>29</v>
      </c>
      <c r="C31" s="40"/>
      <c r="D31" s="65">
        <v>1702530.4898000001</v>
      </c>
      <c r="E31" s="65">
        <v>1049284.1976999999</v>
      </c>
      <c r="F31" s="66">
        <v>162.25637377670401</v>
      </c>
      <c r="G31" s="65">
        <v>650918.61309999996</v>
      </c>
      <c r="H31" s="66">
        <v>161.55812040643599</v>
      </c>
      <c r="I31" s="65">
        <v>-21214.2654</v>
      </c>
      <c r="J31" s="66">
        <v>-1.2460432002302699</v>
      </c>
      <c r="K31" s="65">
        <v>29783.452799999999</v>
      </c>
      <c r="L31" s="66">
        <v>4.5756031861120601</v>
      </c>
      <c r="M31" s="66">
        <v>-1.7122836140744599</v>
      </c>
      <c r="N31" s="65">
        <v>29429775.520399999</v>
      </c>
      <c r="O31" s="65">
        <v>29429775.520399999</v>
      </c>
      <c r="P31" s="65">
        <v>35908</v>
      </c>
      <c r="Q31" s="65">
        <v>65837</v>
      </c>
      <c r="R31" s="66">
        <v>-45.459240244847102</v>
      </c>
      <c r="S31" s="65">
        <v>47.413681903753996</v>
      </c>
      <c r="T31" s="65">
        <v>47.880366845390903</v>
      </c>
      <c r="U31" s="67">
        <v>-0.984283276258069</v>
      </c>
    </row>
    <row r="32" spans="1:21" ht="12" thickBot="1">
      <c r="A32" s="50"/>
      <c r="B32" s="39" t="s">
        <v>30</v>
      </c>
      <c r="C32" s="40"/>
      <c r="D32" s="65">
        <v>151308.1428</v>
      </c>
      <c r="E32" s="65">
        <v>164538.03460000001</v>
      </c>
      <c r="F32" s="66">
        <v>91.959371684387406</v>
      </c>
      <c r="G32" s="65">
        <v>134654.2353</v>
      </c>
      <c r="H32" s="66">
        <v>12.367904702660301</v>
      </c>
      <c r="I32" s="65">
        <v>40444.550799999997</v>
      </c>
      <c r="J32" s="66">
        <v>26.7299234869731</v>
      </c>
      <c r="K32" s="65">
        <v>40489.8966</v>
      </c>
      <c r="L32" s="66">
        <v>30.0695306833769</v>
      </c>
      <c r="M32" s="66">
        <v>-1.1199287676129999E-3</v>
      </c>
      <c r="N32" s="65">
        <v>641877.42299999995</v>
      </c>
      <c r="O32" s="65">
        <v>641877.42299999995</v>
      </c>
      <c r="P32" s="65">
        <v>30094</v>
      </c>
      <c r="Q32" s="65">
        <v>28869</v>
      </c>
      <c r="R32" s="66">
        <v>4.24330596833975</v>
      </c>
      <c r="S32" s="65">
        <v>5.0278508274074598</v>
      </c>
      <c r="T32" s="65">
        <v>4.86574132460425</v>
      </c>
      <c r="U32" s="67">
        <v>3.2242305583039599</v>
      </c>
    </row>
    <row r="33" spans="1:21" ht="12" thickBot="1">
      <c r="A33" s="50"/>
      <c r="B33" s="39" t="s">
        <v>31</v>
      </c>
      <c r="C33" s="40"/>
      <c r="D33" s="65">
        <v>61.538800000000002</v>
      </c>
      <c r="E33" s="68"/>
      <c r="F33" s="68"/>
      <c r="G33" s="65">
        <v>188.41</v>
      </c>
      <c r="H33" s="66">
        <v>-67.337827079242103</v>
      </c>
      <c r="I33" s="65">
        <v>11.985300000000001</v>
      </c>
      <c r="J33" s="66">
        <v>19.476005381970399</v>
      </c>
      <c r="K33" s="65">
        <v>38.442</v>
      </c>
      <c r="L33" s="66">
        <v>20.403375617005501</v>
      </c>
      <c r="M33" s="66">
        <v>-0.68822381769939101</v>
      </c>
      <c r="N33" s="65">
        <v>107.75409999999999</v>
      </c>
      <c r="O33" s="65">
        <v>107.75409999999999</v>
      </c>
      <c r="P33" s="65">
        <v>14</v>
      </c>
      <c r="Q33" s="65">
        <v>2</v>
      </c>
      <c r="R33" s="66">
        <v>600</v>
      </c>
      <c r="S33" s="65">
        <v>4.3956285714285697</v>
      </c>
      <c r="T33" s="65">
        <v>5.7692500000000004</v>
      </c>
      <c r="U33" s="67">
        <v>-31.249715626564001</v>
      </c>
    </row>
    <row r="34" spans="1:21" ht="12" thickBot="1">
      <c r="A34" s="50"/>
      <c r="B34" s="39" t="s">
        <v>32</v>
      </c>
      <c r="C34" s="40"/>
      <c r="D34" s="65">
        <v>381451.95289999997</v>
      </c>
      <c r="E34" s="65">
        <v>330222.44260000001</v>
      </c>
      <c r="F34" s="66">
        <v>115.513636776667</v>
      </c>
      <c r="G34" s="65">
        <v>214480.7971</v>
      </c>
      <c r="H34" s="66">
        <v>77.849000030595306</v>
      </c>
      <c r="I34" s="65">
        <v>29779.1584</v>
      </c>
      <c r="J34" s="66">
        <v>7.8067914382409196</v>
      </c>
      <c r="K34" s="65">
        <v>29759.701700000001</v>
      </c>
      <c r="L34" s="66">
        <v>13.8752289726547</v>
      </c>
      <c r="M34" s="66">
        <v>6.53793515679E-4</v>
      </c>
      <c r="N34" s="65">
        <v>2187825.3514</v>
      </c>
      <c r="O34" s="65">
        <v>2187825.3514</v>
      </c>
      <c r="P34" s="65">
        <v>18803</v>
      </c>
      <c r="Q34" s="65">
        <v>25250</v>
      </c>
      <c r="R34" s="66">
        <v>-25.5326732673267</v>
      </c>
      <c r="S34" s="65">
        <v>20.286760245705501</v>
      </c>
      <c r="T34" s="65">
        <v>21.278538201980201</v>
      </c>
      <c r="U34" s="67">
        <v>-4.8887941902141598</v>
      </c>
    </row>
    <row r="35" spans="1:21" ht="12" thickBot="1">
      <c r="A35" s="50"/>
      <c r="B35" s="39" t="s">
        <v>37</v>
      </c>
      <c r="C35" s="40"/>
      <c r="D35" s="68"/>
      <c r="E35" s="65">
        <v>633471.98089999997</v>
      </c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9"/>
    </row>
    <row r="36" spans="1:21" ht="12" thickBot="1">
      <c r="A36" s="50"/>
      <c r="B36" s="39" t="s">
        <v>38</v>
      </c>
      <c r="C36" s="40"/>
      <c r="D36" s="68"/>
      <c r="E36" s="65">
        <v>120700.1125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39</v>
      </c>
      <c r="C37" s="40"/>
      <c r="D37" s="68"/>
      <c r="E37" s="65">
        <v>157325.44080000001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customHeight="1" thickBot="1">
      <c r="A38" s="50"/>
      <c r="B38" s="39" t="s">
        <v>33</v>
      </c>
      <c r="C38" s="40"/>
      <c r="D38" s="65">
        <v>327686.32380000001</v>
      </c>
      <c r="E38" s="65">
        <v>249533.8401</v>
      </c>
      <c r="F38" s="66">
        <v>131.31939286017499</v>
      </c>
      <c r="G38" s="65">
        <v>268949.88</v>
      </c>
      <c r="H38" s="66">
        <v>21.839178288534701</v>
      </c>
      <c r="I38" s="65">
        <v>15845.9481</v>
      </c>
      <c r="J38" s="66">
        <v>4.83570626819062</v>
      </c>
      <c r="K38" s="65">
        <v>12370.1194</v>
      </c>
      <c r="L38" s="66">
        <v>4.5994143592850802</v>
      </c>
      <c r="M38" s="66">
        <v>0.28098586501921702</v>
      </c>
      <c r="N38" s="65">
        <v>1919824.808</v>
      </c>
      <c r="O38" s="65">
        <v>1919824.808</v>
      </c>
      <c r="P38" s="65">
        <v>494</v>
      </c>
      <c r="Q38" s="65">
        <v>713</v>
      </c>
      <c r="R38" s="66">
        <v>-30.7152875175316</v>
      </c>
      <c r="S38" s="65">
        <v>663.33263927125495</v>
      </c>
      <c r="T38" s="65">
        <v>414.89792033660598</v>
      </c>
      <c r="U38" s="67">
        <v>37.4525093786403</v>
      </c>
    </row>
    <row r="39" spans="1:21" ht="12" customHeight="1" thickBot="1">
      <c r="A39" s="50"/>
      <c r="B39" s="39" t="s">
        <v>34</v>
      </c>
      <c r="C39" s="40"/>
      <c r="D39" s="65">
        <v>652164.16579999996</v>
      </c>
      <c r="E39" s="65">
        <v>425474.54119999998</v>
      </c>
      <c r="F39" s="66">
        <v>153.27924532467901</v>
      </c>
      <c r="G39" s="65">
        <v>687709.61399999994</v>
      </c>
      <c r="H39" s="66">
        <v>-5.1686711187957899</v>
      </c>
      <c r="I39" s="65">
        <v>35562.277199999997</v>
      </c>
      <c r="J39" s="66">
        <v>5.4529640027639799</v>
      </c>
      <c r="K39" s="65">
        <v>58731.237399999998</v>
      </c>
      <c r="L39" s="66">
        <v>8.5401216159237805</v>
      </c>
      <c r="M39" s="66">
        <v>-0.39449126607368201</v>
      </c>
      <c r="N39" s="65">
        <v>4947472.2285000002</v>
      </c>
      <c r="O39" s="65">
        <v>4947472.2285000002</v>
      </c>
      <c r="P39" s="65">
        <v>2873</v>
      </c>
      <c r="Q39" s="65">
        <v>8622</v>
      </c>
      <c r="R39" s="66">
        <v>-66.6782649037346</v>
      </c>
      <c r="S39" s="65">
        <v>226.997621232162</v>
      </c>
      <c r="T39" s="65">
        <v>143.54214668290399</v>
      </c>
      <c r="U39" s="67">
        <v>36.764911498303</v>
      </c>
    </row>
    <row r="40" spans="1:21" ht="12" thickBot="1">
      <c r="A40" s="50"/>
      <c r="B40" s="39" t="s">
        <v>40</v>
      </c>
      <c r="C40" s="40"/>
      <c r="D40" s="68"/>
      <c r="E40" s="65">
        <v>182297.2714</v>
      </c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9"/>
    </row>
    <row r="41" spans="1:21" ht="12" thickBot="1">
      <c r="A41" s="50"/>
      <c r="B41" s="39" t="s">
        <v>41</v>
      </c>
      <c r="C41" s="40"/>
      <c r="D41" s="68"/>
      <c r="E41" s="65">
        <v>18990.266800000001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1"/>
      <c r="B42" s="39" t="s">
        <v>35</v>
      </c>
      <c r="C42" s="40"/>
      <c r="D42" s="70">
        <v>74562.450200000007</v>
      </c>
      <c r="E42" s="70">
        <v>0</v>
      </c>
      <c r="F42" s="71"/>
      <c r="G42" s="70">
        <v>30456.052</v>
      </c>
      <c r="H42" s="72">
        <v>144.819815122459</v>
      </c>
      <c r="I42" s="70">
        <v>9842.4117000000006</v>
      </c>
      <c r="J42" s="72">
        <v>13.200225681424801</v>
      </c>
      <c r="K42" s="70">
        <v>3864.3724999999999</v>
      </c>
      <c r="L42" s="72">
        <v>12.688356652398699</v>
      </c>
      <c r="M42" s="72">
        <v>1.54696246285781</v>
      </c>
      <c r="N42" s="70">
        <v>203328.6453</v>
      </c>
      <c r="O42" s="70">
        <v>203328.6453</v>
      </c>
      <c r="P42" s="70">
        <v>54</v>
      </c>
      <c r="Q42" s="70">
        <v>38</v>
      </c>
      <c r="R42" s="72">
        <v>42.105263157894697</v>
      </c>
      <c r="S42" s="70">
        <v>1380.7861148148099</v>
      </c>
      <c r="T42" s="70">
        <v>536.35149999999999</v>
      </c>
      <c r="U42" s="73">
        <v>61.156076654787803</v>
      </c>
    </row>
  </sheetData>
  <mergeCells count="40"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A1:U4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36:C36"/>
    <mergeCell ref="B23:C23"/>
    <mergeCell ref="B24:C24"/>
    <mergeCell ref="B13:C13"/>
    <mergeCell ref="B14:C14"/>
    <mergeCell ref="B15:C15"/>
    <mergeCell ref="B16:C16"/>
    <mergeCell ref="B17:C17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68765</v>
      </c>
      <c r="D2" s="32">
        <v>788446.29110256396</v>
      </c>
      <c r="E2" s="32">
        <v>686256.07069487195</v>
      </c>
      <c r="F2" s="32">
        <v>102190.220407692</v>
      </c>
      <c r="G2" s="32">
        <v>686256.07069487195</v>
      </c>
      <c r="H2" s="32">
        <v>0.129609615215247</v>
      </c>
    </row>
    <row r="3" spans="1:8" ht="14.25">
      <c r="A3" s="32">
        <v>2</v>
      </c>
      <c r="B3" s="33">
        <v>13</v>
      </c>
      <c r="C3" s="32">
        <v>15293.661</v>
      </c>
      <c r="D3" s="32">
        <v>122228.38797948</v>
      </c>
      <c r="E3" s="32">
        <v>94864.728211761598</v>
      </c>
      <c r="F3" s="32">
        <v>27363.659767718</v>
      </c>
      <c r="G3" s="32">
        <v>94864.728211761598</v>
      </c>
      <c r="H3" s="32">
        <v>0.223873195254052</v>
      </c>
    </row>
    <row r="4" spans="1:8" ht="14.25">
      <c r="A4" s="32">
        <v>3</v>
      </c>
      <c r="B4" s="33">
        <v>14</v>
      </c>
      <c r="C4" s="32">
        <v>112719</v>
      </c>
      <c r="D4" s="32">
        <v>163182.038758974</v>
      </c>
      <c r="E4" s="32">
        <v>120937.66394871799</v>
      </c>
      <c r="F4" s="32">
        <v>42244.374810256399</v>
      </c>
      <c r="G4" s="32">
        <v>120937.66394871799</v>
      </c>
      <c r="H4" s="32">
        <v>0.25887882717688598</v>
      </c>
    </row>
    <row r="5" spans="1:8" ht="14.25">
      <c r="A5" s="32">
        <v>4</v>
      </c>
      <c r="B5" s="33">
        <v>15</v>
      </c>
      <c r="C5" s="32">
        <v>4774</v>
      </c>
      <c r="D5" s="32">
        <v>76631.1164940171</v>
      </c>
      <c r="E5" s="32">
        <v>61038.340638461501</v>
      </c>
      <c r="F5" s="32">
        <v>15592.775855555599</v>
      </c>
      <c r="G5" s="32">
        <v>61038.340638461501</v>
      </c>
      <c r="H5" s="32">
        <v>0.203478385399395</v>
      </c>
    </row>
    <row r="6" spans="1:8" ht="14.25">
      <c r="A6" s="32">
        <v>5</v>
      </c>
      <c r="B6" s="33">
        <v>16</v>
      </c>
      <c r="C6" s="32">
        <v>2227</v>
      </c>
      <c r="D6" s="32">
        <v>209307.803597436</v>
      </c>
      <c r="E6" s="32">
        <v>205740.91316153799</v>
      </c>
      <c r="F6" s="32">
        <v>3566.8904358974401</v>
      </c>
      <c r="G6" s="32">
        <v>205740.91316153799</v>
      </c>
      <c r="H6" s="32">
        <v>1.7041363841157502E-2</v>
      </c>
    </row>
    <row r="7" spans="1:8" ht="14.25">
      <c r="A7" s="32">
        <v>6</v>
      </c>
      <c r="B7" s="33">
        <v>17</v>
      </c>
      <c r="C7" s="32">
        <v>17131</v>
      </c>
      <c r="D7" s="32">
        <v>370238.92264957301</v>
      </c>
      <c r="E7" s="32">
        <v>301924.71559401701</v>
      </c>
      <c r="F7" s="32">
        <v>68314.207055555598</v>
      </c>
      <c r="G7" s="32">
        <v>301924.71559401701</v>
      </c>
      <c r="H7" s="32">
        <v>0.184513844645703</v>
      </c>
    </row>
    <row r="8" spans="1:8" ht="14.25">
      <c r="A8" s="32">
        <v>7</v>
      </c>
      <c r="B8" s="33">
        <v>18</v>
      </c>
      <c r="C8" s="32">
        <v>43027</v>
      </c>
      <c r="D8" s="32">
        <v>189311.89893504299</v>
      </c>
      <c r="E8" s="32">
        <v>154581.99961623899</v>
      </c>
      <c r="F8" s="32">
        <v>34729.8993188034</v>
      </c>
      <c r="G8" s="32">
        <v>154581.99961623899</v>
      </c>
      <c r="H8" s="32">
        <v>0.183453335549289</v>
      </c>
    </row>
    <row r="9" spans="1:8" ht="14.25">
      <c r="A9" s="32">
        <v>8</v>
      </c>
      <c r="B9" s="33">
        <v>19</v>
      </c>
      <c r="C9" s="32">
        <v>19137</v>
      </c>
      <c r="D9" s="32">
        <v>296548.87562564103</v>
      </c>
      <c r="E9" s="32">
        <v>280822.14574700902</v>
      </c>
      <c r="F9" s="32">
        <v>15726.729878632499</v>
      </c>
      <c r="G9" s="32">
        <v>280822.14574700902</v>
      </c>
      <c r="H9" s="32">
        <v>5.3032505503361499E-2</v>
      </c>
    </row>
    <row r="10" spans="1:8" ht="14.25">
      <c r="A10" s="32">
        <v>9</v>
      </c>
      <c r="B10" s="33">
        <v>21</v>
      </c>
      <c r="C10" s="32">
        <v>168051</v>
      </c>
      <c r="D10" s="32">
        <v>728440.26549999998</v>
      </c>
      <c r="E10" s="32">
        <v>684284.73129999998</v>
      </c>
      <c r="F10" s="32">
        <v>44155.534200000002</v>
      </c>
      <c r="G10" s="32">
        <v>684284.73129999998</v>
      </c>
      <c r="H10" s="32">
        <v>6.0616547836893298E-2</v>
      </c>
    </row>
    <row r="11" spans="1:8" ht="14.25">
      <c r="A11" s="32">
        <v>10</v>
      </c>
      <c r="B11" s="33">
        <v>22</v>
      </c>
      <c r="C11" s="32">
        <v>29451</v>
      </c>
      <c r="D11" s="32">
        <v>587068.02655299101</v>
      </c>
      <c r="E11" s="32">
        <v>579529.18267863197</v>
      </c>
      <c r="F11" s="32">
        <v>7538.8438743589704</v>
      </c>
      <c r="G11" s="32">
        <v>579529.18267863197</v>
      </c>
      <c r="H11" s="32">
        <v>1.2841516712507399E-2</v>
      </c>
    </row>
    <row r="12" spans="1:8" ht="14.25">
      <c r="A12" s="32">
        <v>11</v>
      </c>
      <c r="B12" s="33">
        <v>23</v>
      </c>
      <c r="C12" s="32">
        <v>323912.79499999998</v>
      </c>
      <c r="D12" s="32">
        <v>2506060.2869435898</v>
      </c>
      <c r="E12" s="32">
        <v>2335854.4039128199</v>
      </c>
      <c r="F12" s="32">
        <v>170205.88303076901</v>
      </c>
      <c r="G12" s="32">
        <v>2335854.4039128199</v>
      </c>
      <c r="H12" s="32">
        <v>6.7917712880863498E-2</v>
      </c>
    </row>
    <row r="13" spans="1:8" ht="14.25">
      <c r="A13" s="32">
        <v>12</v>
      </c>
      <c r="B13" s="33">
        <v>24</v>
      </c>
      <c r="C13" s="32">
        <v>28582.063999999998</v>
      </c>
      <c r="D13" s="32">
        <v>593655.52190170903</v>
      </c>
      <c r="E13" s="32">
        <v>526966.60841538501</v>
      </c>
      <c r="F13" s="32">
        <v>66688.913486324804</v>
      </c>
      <c r="G13" s="32">
        <v>526966.60841538501</v>
      </c>
      <c r="H13" s="32">
        <v>0.11233604510692401</v>
      </c>
    </row>
    <row r="14" spans="1:8" ht="14.25">
      <c r="A14" s="32">
        <v>13</v>
      </c>
      <c r="B14" s="33">
        <v>25</v>
      </c>
      <c r="C14" s="32">
        <v>97044</v>
      </c>
      <c r="D14" s="32">
        <v>1409913.7171</v>
      </c>
      <c r="E14" s="32">
        <v>1352613.9049</v>
      </c>
      <c r="F14" s="32">
        <v>57299.8122</v>
      </c>
      <c r="G14" s="32">
        <v>1352613.9049</v>
      </c>
      <c r="H14" s="32">
        <v>4.06406516264399E-2</v>
      </c>
    </row>
    <row r="15" spans="1:8" ht="14.25">
      <c r="A15" s="32">
        <v>14</v>
      </c>
      <c r="B15" s="33">
        <v>26</v>
      </c>
      <c r="C15" s="32">
        <v>73613</v>
      </c>
      <c r="D15" s="32">
        <v>400099.97472670802</v>
      </c>
      <c r="E15" s="32">
        <v>351229.05769503099</v>
      </c>
      <c r="F15" s="32">
        <v>48870.917031676901</v>
      </c>
      <c r="G15" s="32">
        <v>351229.05769503099</v>
      </c>
      <c r="H15" s="32">
        <v>0.122146763605918</v>
      </c>
    </row>
    <row r="16" spans="1:8" ht="14.25">
      <c r="A16" s="32">
        <v>15</v>
      </c>
      <c r="B16" s="33">
        <v>27</v>
      </c>
      <c r="C16" s="32">
        <v>173211.68</v>
      </c>
      <c r="D16" s="32">
        <v>1205683.9974</v>
      </c>
      <c r="E16" s="32">
        <v>1060723.1255999999</v>
      </c>
      <c r="F16" s="32">
        <v>144960.87179999999</v>
      </c>
      <c r="G16" s="32">
        <v>1060723.1255999999</v>
      </c>
      <c r="H16" s="32">
        <v>0.12023123149399099</v>
      </c>
    </row>
    <row r="17" spans="1:8" ht="14.25">
      <c r="A17" s="32">
        <v>16</v>
      </c>
      <c r="B17" s="33">
        <v>29</v>
      </c>
      <c r="C17" s="32">
        <v>196803</v>
      </c>
      <c r="D17" s="32">
        <v>2501913.5630230801</v>
      </c>
      <c r="E17" s="32">
        <v>2261351.0303213699</v>
      </c>
      <c r="F17" s="32">
        <v>240562.53270170899</v>
      </c>
      <c r="G17" s="32">
        <v>2261351.0303213699</v>
      </c>
      <c r="H17" s="32">
        <v>9.6151416362696501E-2</v>
      </c>
    </row>
    <row r="18" spans="1:8" ht="14.25">
      <c r="A18" s="32">
        <v>17</v>
      </c>
      <c r="B18" s="33">
        <v>31</v>
      </c>
      <c r="C18" s="32">
        <v>43741.735000000001</v>
      </c>
      <c r="D18" s="32">
        <v>327557.355968074</v>
      </c>
      <c r="E18" s="32">
        <v>269504.29566344299</v>
      </c>
      <c r="F18" s="32">
        <v>58053.060304630199</v>
      </c>
      <c r="G18" s="32">
        <v>269504.29566344299</v>
      </c>
      <c r="H18" s="32">
        <v>0.177230214027886</v>
      </c>
    </row>
    <row r="19" spans="1:8" ht="14.25">
      <c r="A19" s="32">
        <v>18</v>
      </c>
      <c r="B19" s="33">
        <v>32</v>
      </c>
      <c r="C19" s="32">
        <v>26822.174999999999</v>
      </c>
      <c r="D19" s="32">
        <v>422742.55893386999</v>
      </c>
      <c r="E19" s="32">
        <v>393977.22408397403</v>
      </c>
      <c r="F19" s="32">
        <v>28765.334849896499</v>
      </c>
      <c r="G19" s="32">
        <v>393977.22408397403</v>
      </c>
      <c r="H19" s="32">
        <v>6.8044568123069499E-2</v>
      </c>
    </row>
    <row r="20" spans="1:8" ht="14.25">
      <c r="A20" s="32">
        <v>19</v>
      </c>
      <c r="B20" s="33">
        <v>33</v>
      </c>
      <c r="C20" s="32">
        <v>60416.341999999997</v>
      </c>
      <c r="D20" s="32">
        <v>837252.45323495998</v>
      </c>
      <c r="E20" s="32">
        <v>681090.050533531</v>
      </c>
      <c r="F20" s="32">
        <v>156162.402701429</v>
      </c>
      <c r="G20" s="32">
        <v>681090.050533531</v>
      </c>
      <c r="H20" s="32">
        <v>0.18651770096110401</v>
      </c>
    </row>
    <row r="21" spans="1:8" ht="14.25">
      <c r="A21" s="32">
        <v>20</v>
      </c>
      <c r="B21" s="33">
        <v>34</v>
      </c>
      <c r="C21" s="32">
        <v>51069.540999999997</v>
      </c>
      <c r="D21" s="32">
        <v>307755.51711627003</v>
      </c>
      <c r="E21" s="32">
        <v>220389.80634153201</v>
      </c>
      <c r="F21" s="32">
        <v>87365.710774737803</v>
      </c>
      <c r="G21" s="32">
        <v>220389.80634153201</v>
      </c>
      <c r="H21" s="32">
        <v>0.28388024232147602</v>
      </c>
    </row>
    <row r="22" spans="1:8" ht="14.25">
      <c r="A22" s="32">
        <v>21</v>
      </c>
      <c r="B22" s="33">
        <v>35</v>
      </c>
      <c r="C22" s="32">
        <v>49947.881000000001</v>
      </c>
      <c r="D22" s="32">
        <v>1094797.30005841</v>
      </c>
      <c r="E22" s="32">
        <v>1032858.9664265499</v>
      </c>
      <c r="F22" s="32">
        <v>61938.333631858397</v>
      </c>
      <c r="G22" s="32">
        <v>1032858.9664265499</v>
      </c>
      <c r="H22" s="32">
        <v>5.6575161108411598E-2</v>
      </c>
    </row>
    <row r="23" spans="1:8" ht="14.25">
      <c r="A23" s="32">
        <v>22</v>
      </c>
      <c r="B23" s="33">
        <v>36</v>
      </c>
      <c r="C23" s="32">
        <v>165760.291</v>
      </c>
      <c r="D23" s="32">
        <v>655141.00710796495</v>
      </c>
      <c r="E23" s="32">
        <v>556090.86446781503</v>
      </c>
      <c r="F23" s="32">
        <v>99050.142640149905</v>
      </c>
      <c r="G23" s="32">
        <v>556090.86446781503</v>
      </c>
      <c r="H23" s="32">
        <v>0.15118904413783199</v>
      </c>
    </row>
    <row r="24" spans="1:8" ht="14.25">
      <c r="A24" s="32">
        <v>23</v>
      </c>
      <c r="B24" s="33">
        <v>37</v>
      </c>
      <c r="C24" s="32">
        <v>119318.981</v>
      </c>
      <c r="D24" s="32">
        <v>1128155.54472743</v>
      </c>
      <c r="E24" s="32">
        <v>954581.57431524806</v>
      </c>
      <c r="F24" s="32">
        <v>173573.970412186</v>
      </c>
      <c r="G24" s="32">
        <v>954581.57431524806</v>
      </c>
      <c r="H24" s="32">
        <v>0.153856417427015</v>
      </c>
    </row>
    <row r="25" spans="1:8" ht="14.25">
      <c r="A25" s="32">
        <v>24</v>
      </c>
      <c r="B25" s="33">
        <v>38</v>
      </c>
      <c r="C25" s="32">
        <v>425956.35399999999</v>
      </c>
      <c r="D25" s="32">
        <v>1702530.2269876101</v>
      </c>
      <c r="E25" s="32">
        <v>1723745.51160885</v>
      </c>
      <c r="F25" s="32">
        <v>-21215.284621238901</v>
      </c>
      <c r="G25" s="32">
        <v>1723745.51160885</v>
      </c>
      <c r="H25" s="32">
        <v>-1.2461032576658799E-2</v>
      </c>
    </row>
    <row r="26" spans="1:8" ht="14.25">
      <c r="A26" s="32">
        <v>25</v>
      </c>
      <c r="B26" s="33">
        <v>39</v>
      </c>
      <c r="C26" s="32">
        <v>97722.22</v>
      </c>
      <c r="D26" s="32">
        <v>151308.02916696901</v>
      </c>
      <c r="E26" s="32">
        <v>110863.576348125</v>
      </c>
      <c r="F26" s="32">
        <v>40444.452818844198</v>
      </c>
      <c r="G26" s="32">
        <v>110863.576348125</v>
      </c>
      <c r="H26" s="32">
        <v>0.26729878805184598</v>
      </c>
    </row>
    <row r="27" spans="1:8" ht="14.25">
      <c r="A27" s="32">
        <v>26</v>
      </c>
      <c r="B27" s="33">
        <v>40</v>
      </c>
      <c r="C27" s="32">
        <v>16</v>
      </c>
      <c r="D27" s="32">
        <v>61.538600000000002</v>
      </c>
      <c r="E27" s="32">
        <v>49.5535</v>
      </c>
      <c r="F27" s="32">
        <v>11.985099999999999</v>
      </c>
      <c r="G27" s="32">
        <v>49.5535</v>
      </c>
      <c r="H27" s="32">
        <v>0.19475743679576701</v>
      </c>
    </row>
    <row r="28" spans="1:8" ht="14.25">
      <c r="A28" s="32">
        <v>27</v>
      </c>
      <c r="B28" s="33">
        <v>42</v>
      </c>
      <c r="C28" s="32">
        <v>25192.508999999998</v>
      </c>
      <c r="D28" s="32">
        <v>381451.95179999998</v>
      </c>
      <c r="E28" s="32">
        <v>351672.79200000002</v>
      </c>
      <c r="F28" s="32">
        <v>29779.159800000001</v>
      </c>
      <c r="G28" s="32">
        <v>351672.79200000002</v>
      </c>
      <c r="H28" s="32">
        <v>7.8067918277722095E-2</v>
      </c>
    </row>
    <row r="29" spans="1:8" ht="14.25">
      <c r="A29" s="32">
        <v>28</v>
      </c>
      <c r="B29" s="33">
        <v>75</v>
      </c>
      <c r="C29" s="32">
        <v>2494</v>
      </c>
      <c r="D29" s="32">
        <v>327686.32478632499</v>
      </c>
      <c r="E29" s="32">
        <v>311840.378632479</v>
      </c>
      <c r="F29" s="32">
        <v>15845.9461538462</v>
      </c>
      <c r="G29" s="32">
        <v>311840.378632479</v>
      </c>
      <c r="H29" s="32">
        <v>4.8357056597277501E-2</v>
      </c>
    </row>
    <row r="30" spans="1:8" ht="14.25">
      <c r="A30" s="32">
        <v>29</v>
      </c>
      <c r="B30" s="33">
        <v>76</v>
      </c>
      <c r="C30" s="32">
        <v>2894</v>
      </c>
      <c r="D30" s="32">
        <v>652164.157749573</v>
      </c>
      <c r="E30" s="32">
        <v>616601.886276923</v>
      </c>
      <c r="F30" s="32">
        <v>35562.271472649598</v>
      </c>
      <c r="G30" s="32">
        <v>616601.886276923</v>
      </c>
      <c r="H30" s="32">
        <v>5.45296319186944E-2</v>
      </c>
    </row>
    <row r="31" spans="1:8" ht="14.25">
      <c r="A31" s="32">
        <v>30</v>
      </c>
      <c r="B31" s="33">
        <v>99</v>
      </c>
      <c r="C31" s="32">
        <v>55</v>
      </c>
      <c r="D31" s="32">
        <v>74562.450192874996</v>
      </c>
      <c r="E31" s="32">
        <v>64720.038136298303</v>
      </c>
      <c r="F31" s="32">
        <v>9842.4120565766607</v>
      </c>
      <c r="G31" s="32">
        <v>64720.038136298303</v>
      </c>
      <c r="H31" s="32">
        <v>0.13200226160911699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2014-01-05T04:14:02Z</dcterms:modified>
</cp:coreProperties>
</file>