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<sst xmlns="http://schemas.openxmlformats.org/spreadsheetml/2006/main" count="113" uniqueCount="71">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</sst>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317" Type="http://schemas.openxmlformats.org/officeDocument/2006/relationships/hyperlink" Target="cid:5588ec4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19815957.699099999</v>
      </c>
      <c r="F3" s="25">
        <f>RA!I7</f>
        <v>1943516.7061999999</v>
      </c>
      <c r="G3" s="16">
        <f>E3-F3</f>
        <v>17872440.992899999</v>
      </c>
      <c r="H3" s="27">
        <f>RA!J7</f>
        <v>9.8078363696157407</v>
      </c>
      <c r="I3" s="20">
        <f>SUM(I4:I39)</f>
        <v>19815961.550440177</v>
      </c>
      <c r="J3" s="21">
        <f>SUM(J4:J39)</f>
        <v>17872441.081754439</v>
      </c>
      <c r="K3" s="22">
        <f>E3-I3</f>
        <v>-3.8513401784002781</v>
      </c>
      <c r="L3" s="22">
        <f>G3-J3</f>
        <v>-8.8854439556598663E-2</v>
      </c>
    </row>
    <row r="4" spans="1:12">
      <c r="A4" s="59">
        <f>RA!A8</f>
        <v>41644</v>
      </c>
      <c r="B4" s="12">
        <v>12</v>
      </c>
      <c r="C4" s="56" t="s">
        <v>6</v>
      </c>
      <c r="D4" s="56"/>
      <c r="E4" s="15">
        <f>VLOOKUP(C4,RA!B8:D39,3,0)</f>
        <v>801595.36640000006</v>
      </c>
      <c r="F4" s="25">
        <f>VLOOKUP(C4,RA!B8:I43,8,0)</f>
        <v>100238.2591</v>
      </c>
      <c r="G4" s="16">
        <f t="shared" ref="G4:G39" si="0">E4-F4</f>
        <v>701357.10730000003</v>
      </c>
      <c r="H4" s="27">
        <f>RA!J8</f>
        <v>12.504845125312301</v>
      </c>
      <c r="I4" s="20">
        <f>VLOOKUP(B4,RMS!B:D,3,FALSE)</f>
        <v>801596.06415470096</v>
      </c>
      <c r="J4" s="21">
        <f>VLOOKUP(B4,RMS!B:E,4,FALSE)</f>
        <v>701357.10969316203</v>
      </c>
      <c r="K4" s="22">
        <f t="shared" ref="K4:K39" si="1">E4-I4</f>
        <v>-0.69775470090098679</v>
      </c>
      <c r="L4" s="22">
        <f t="shared" ref="L4:L39" si="2">G4-J4</f>
        <v>-2.3931619944050908E-3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200564.57139999999</v>
      </c>
      <c r="F5" s="25">
        <f>VLOOKUP(C5,RA!B9:I44,8,0)</f>
        <v>25997.0995</v>
      </c>
      <c r="G5" s="16">
        <f t="shared" si="0"/>
        <v>174567.47189999997</v>
      </c>
      <c r="H5" s="27">
        <f>RA!J9</f>
        <v>12.961959990507101</v>
      </c>
      <c r="I5" s="20">
        <f>VLOOKUP(B5,RMS!B:D,3,FALSE)</f>
        <v>200564.605728583</v>
      </c>
      <c r="J5" s="21">
        <f>VLOOKUP(B5,RMS!B:E,4,FALSE)</f>
        <v>174567.479727139</v>
      </c>
      <c r="K5" s="22">
        <f t="shared" si="1"/>
        <v>-3.4328583016758785E-2</v>
      </c>
      <c r="L5" s="22">
        <f t="shared" si="2"/>
        <v>-7.8271390229929239E-3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150679.48759999999</v>
      </c>
      <c r="F6" s="25">
        <f>VLOOKUP(C6,RA!B10:I45,8,0)</f>
        <v>39292.777999999998</v>
      </c>
      <c r="G6" s="16">
        <f t="shared" si="0"/>
        <v>111386.7096</v>
      </c>
      <c r="H6" s="27">
        <f>RA!J10</f>
        <v>26.077058414419501</v>
      </c>
      <c r="I6" s="20">
        <f>VLOOKUP(B6,RMS!B:D,3,FALSE)</f>
        <v>150681.601048718</v>
      </c>
      <c r="J6" s="21">
        <f>VLOOKUP(B6,RMS!B:E,4,FALSE)</f>
        <v>111386.7098</v>
      </c>
      <c r="K6" s="22">
        <f t="shared" si="1"/>
        <v>-2.1134487180097494</v>
      </c>
      <c r="L6" s="22">
        <f t="shared" si="2"/>
        <v>-1.9999999494757503E-4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77001.710200000001</v>
      </c>
      <c r="F7" s="25">
        <f>VLOOKUP(C7,RA!B11:I46,8,0)</f>
        <v>15528.231900000001</v>
      </c>
      <c r="G7" s="16">
        <f t="shared" si="0"/>
        <v>61473.478300000002</v>
      </c>
      <c r="H7" s="27">
        <f>RA!J11</f>
        <v>20.166087038414901</v>
      </c>
      <c r="I7" s="20">
        <f>VLOOKUP(B7,RMS!B:D,3,FALSE)</f>
        <v>77001.746445299097</v>
      </c>
      <c r="J7" s="21">
        <f>VLOOKUP(B7,RMS!B:E,4,FALSE)</f>
        <v>61473.478594017099</v>
      </c>
      <c r="K7" s="22">
        <f t="shared" si="1"/>
        <v>-3.624529909575358E-2</v>
      </c>
      <c r="L7" s="22">
        <f t="shared" si="2"/>
        <v>-2.9401709616649896E-4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206596.36120000001</v>
      </c>
      <c r="F8" s="25">
        <f>VLOOKUP(C8,RA!B12:I47,8,0)</f>
        <v>-466.79590000000002</v>
      </c>
      <c r="G8" s="16">
        <f t="shared" si="0"/>
        <v>207063.15710000001</v>
      </c>
      <c r="H8" s="27">
        <f>RA!J12</f>
        <v>-0.22594584787875699</v>
      </c>
      <c r="I8" s="20">
        <f>VLOOKUP(B8,RMS!B:D,3,FALSE)</f>
        <v>206596.35413333299</v>
      </c>
      <c r="J8" s="21">
        <f>VLOOKUP(B8,RMS!B:E,4,FALSE)</f>
        <v>207063.157602564</v>
      </c>
      <c r="K8" s="22">
        <f t="shared" si="1"/>
        <v>7.0666670217178762E-3</v>
      </c>
      <c r="L8" s="22">
        <f t="shared" si="2"/>
        <v>-5.0256398390047252E-4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376874.14419999998</v>
      </c>
      <c r="F9" s="25">
        <f>VLOOKUP(C9,RA!B13:I48,8,0)</f>
        <v>69682.062699999995</v>
      </c>
      <c r="G9" s="16">
        <f t="shared" si="0"/>
        <v>307192.08149999997</v>
      </c>
      <c r="H9" s="27">
        <f>RA!J13</f>
        <v>18.489478191165301</v>
      </c>
      <c r="I9" s="20">
        <f>VLOOKUP(B9,RMS!B:D,3,FALSE)</f>
        <v>376874.27832051303</v>
      </c>
      <c r="J9" s="21">
        <f>VLOOKUP(B9,RMS!B:E,4,FALSE)</f>
        <v>307192.08159914502</v>
      </c>
      <c r="K9" s="22">
        <f t="shared" si="1"/>
        <v>-0.13412051304476336</v>
      </c>
      <c r="L9" s="22">
        <f t="shared" si="2"/>
        <v>-9.9145050626248121E-5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198735.72700000001</v>
      </c>
      <c r="F10" s="25">
        <f>VLOOKUP(C10,RA!B14:I49,8,0)</f>
        <v>36814.943200000002</v>
      </c>
      <c r="G10" s="16">
        <f t="shared" si="0"/>
        <v>161920.7838</v>
      </c>
      <c r="H10" s="27">
        <f>RA!J14</f>
        <v>18.524572182232699</v>
      </c>
      <c r="I10" s="20">
        <f>VLOOKUP(B10,RMS!B:D,3,FALSE)</f>
        <v>198735.72730512801</v>
      </c>
      <c r="J10" s="21">
        <f>VLOOKUP(B10,RMS!B:E,4,FALSE)</f>
        <v>161920.786769231</v>
      </c>
      <c r="K10" s="22">
        <f t="shared" si="1"/>
        <v>-3.0512799276039004E-4</v>
      </c>
      <c r="L10" s="22">
        <f t="shared" si="2"/>
        <v>-2.9692309908568859E-3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96188.6253</v>
      </c>
      <c r="F11" s="25">
        <f>VLOOKUP(C11,RA!B15:I50,8,0)</f>
        <v>12137.3637</v>
      </c>
      <c r="G11" s="16">
        <f t="shared" si="0"/>
        <v>84051.261599999998</v>
      </c>
      <c r="H11" s="27">
        <f>RA!J15</f>
        <v>12.618294171629</v>
      </c>
      <c r="I11" s="20">
        <f>VLOOKUP(B11,RMS!B:D,3,FALSE)</f>
        <v>96188.670955555601</v>
      </c>
      <c r="J11" s="21">
        <f>VLOOKUP(B11,RMS!B:E,4,FALSE)</f>
        <v>84051.260415384604</v>
      </c>
      <c r="K11" s="22">
        <f t="shared" si="1"/>
        <v>-4.5655555601115339E-2</v>
      </c>
      <c r="L11" s="22">
        <f t="shared" si="2"/>
        <v>1.1846153938677162E-3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729904.16700000002</v>
      </c>
      <c r="F12" s="25">
        <f>VLOOKUP(C12,RA!B16:I51,8,0)</f>
        <v>49864.360200000003</v>
      </c>
      <c r="G12" s="16">
        <f t="shared" si="0"/>
        <v>680039.80680000002</v>
      </c>
      <c r="H12" s="27">
        <f>RA!J16</f>
        <v>6.8316311174039397</v>
      </c>
      <c r="I12" s="20">
        <f>VLOOKUP(B12,RMS!B:D,3,FALSE)</f>
        <v>729903.99710000004</v>
      </c>
      <c r="J12" s="21">
        <f>VLOOKUP(B12,RMS!B:E,4,FALSE)</f>
        <v>680039.80680000002</v>
      </c>
      <c r="K12" s="22">
        <f t="shared" si="1"/>
        <v>0.16989999997895211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598126.5048</v>
      </c>
      <c r="F13" s="25">
        <f>VLOOKUP(C13,RA!B17:I52,8,0)</f>
        <v>-1704.5044</v>
      </c>
      <c r="G13" s="16">
        <f t="shared" si="0"/>
        <v>599831.00919999997</v>
      </c>
      <c r="H13" s="27">
        <f>RA!J17</f>
        <v>-0.28497389537518503</v>
      </c>
      <c r="I13" s="20">
        <f>VLOOKUP(B13,RMS!B:D,3,FALSE)</f>
        <v>598126.56368803396</v>
      </c>
      <c r="J13" s="21">
        <f>VLOOKUP(B13,RMS!B:E,4,FALSE)</f>
        <v>599831.009793162</v>
      </c>
      <c r="K13" s="22">
        <f t="shared" si="1"/>
        <v>-5.8888033963739872E-2</v>
      </c>
      <c r="L13" s="22">
        <f t="shared" si="2"/>
        <v>-5.9316202532500029E-4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2129020.8235999998</v>
      </c>
      <c r="F14" s="25">
        <f>VLOOKUP(C14,RA!B18:I53,8,0)</f>
        <v>277754.29759999999</v>
      </c>
      <c r="G14" s="16">
        <f t="shared" si="0"/>
        <v>1851266.5259999998</v>
      </c>
      <c r="H14" s="27">
        <f>RA!J18</f>
        <v>13.0461052574554</v>
      </c>
      <c r="I14" s="20">
        <f>VLOOKUP(B14,RMS!B:D,3,FALSE)</f>
        <v>2129021.18434786</v>
      </c>
      <c r="J14" s="21">
        <f>VLOOKUP(B14,RMS!B:E,4,FALSE)</f>
        <v>1851266.5211179501</v>
      </c>
      <c r="K14" s="22">
        <f t="shared" si="1"/>
        <v>-0.36074786027893424</v>
      </c>
      <c r="L14" s="22">
        <f t="shared" si="2"/>
        <v>4.8820497468113899E-3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620325.95429999998</v>
      </c>
      <c r="F15" s="25">
        <f>VLOOKUP(C15,RA!B19:I54,8,0)</f>
        <v>68593.4139</v>
      </c>
      <c r="G15" s="16">
        <f t="shared" si="0"/>
        <v>551732.54039999994</v>
      </c>
      <c r="H15" s="27">
        <f>RA!J19</f>
        <v>11.0576404911839</v>
      </c>
      <c r="I15" s="20">
        <f>VLOOKUP(B15,RMS!B:D,3,FALSE)</f>
        <v>620325.98691025598</v>
      </c>
      <c r="J15" s="21">
        <f>VLOOKUP(B15,RMS!B:E,4,FALSE)</f>
        <v>551732.53908034205</v>
      </c>
      <c r="K15" s="22">
        <f t="shared" si="1"/>
        <v>-3.2610255992040038E-2</v>
      </c>
      <c r="L15" s="22">
        <f t="shared" si="2"/>
        <v>1.319657894782722E-3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1359380.8248000001</v>
      </c>
      <c r="F16" s="25">
        <f>VLOOKUP(C16,RA!B20:I55,8,0)</f>
        <v>59902.090600000003</v>
      </c>
      <c r="G16" s="16">
        <f t="shared" si="0"/>
        <v>1299478.7342000001</v>
      </c>
      <c r="H16" s="27">
        <f>RA!J20</f>
        <v>4.4065716911089403</v>
      </c>
      <c r="I16" s="20">
        <f>VLOOKUP(B16,RMS!B:D,3,FALSE)</f>
        <v>1359380.977</v>
      </c>
      <c r="J16" s="21">
        <f>VLOOKUP(B16,RMS!B:E,4,FALSE)</f>
        <v>1299478.7342000001</v>
      </c>
      <c r="K16" s="22">
        <f t="shared" si="1"/>
        <v>-0.15219999989494681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411292.52769999998</v>
      </c>
      <c r="F17" s="25">
        <f>VLOOKUP(C17,RA!B21:I56,8,0)</f>
        <v>49734.452100000002</v>
      </c>
      <c r="G17" s="16">
        <f t="shared" si="0"/>
        <v>361558.07559999998</v>
      </c>
      <c r="H17" s="27">
        <f>RA!J21</f>
        <v>12.0922333255412</v>
      </c>
      <c r="I17" s="20">
        <f>VLOOKUP(B17,RMS!B:D,3,FALSE)</f>
        <v>411292.24201756303</v>
      </c>
      <c r="J17" s="21">
        <f>VLOOKUP(B17,RMS!B:E,4,FALSE)</f>
        <v>361558.07546317199</v>
      </c>
      <c r="K17" s="22">
        <f t="shared" si="1"/>
        <v>0.28568243695190176</v>
      </c>
      <c r="L17" s="22">
        <f t="shared" si="2"/>
        <v>1.3682799180969596E-4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1200405.2233</v>
      </c>
      <c r="F18" s="25">
        <f>VLOOKUP(C18,RA!B22:I57,8,0)</f>
        <v>143120.38870000001</v>
      </c>
      <c r="G18" s="16">
        <f t="shared" si="0"/>
        <v>1057284.8345999999</v>
      </c>
      <c r="H18" s="27">
        <f>RA!J22</f>
        <v>11.922672937606199</v>
      </c>
      <c r="I18" s="20">
        <f>VLOOKUP(B18,RMS!B:D,3,FALSE)</f>
        <v>1200405.4446</v>
      </c>
      <c r="J18" s="21">
        <f>VLOOKUP(B18,RMS!B:E,4,FALSE)</f>
        <v>1057284.8330999999</v>
      </c>
      <c r="K18" s="22">
        <f t="shared" si="1"/>
        <v>-0.22130000009201467</v>
      </c>
      <c r="L18" s="22">
        <f t="shared" si="2"/>
        <v>1.500000013038516E-3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2535441.7333</v>
      </c>
      <c r="F19" s="25">
        <f>VLOOKUP(C19,RA!B23:I58,8,0)</f>
        <v>244058.32370000001</v>
      </c>
      <c r="G19" s="16">
        <f t="shared" si="0"/>
        <v>2291383.4095999999</v>
      </c>
      <c r="H19" s="27">
        <f>RA!J23</f>
        <v>9.6258699418955391</v>
      </c>
      <c r="I19" s="20">
        <f>VLOOKUP(B19,RMS!B:D,3,FALSE)</f>
        <v>2535442.6436487199</v>
      </c>
      <c r="J19" s="21">
        <f>VLOOKUP(B19,RMS!B:E,4,FALSE)</f>
        <v>2291383.4441495701</v>
      </c>
      <c r="K19" s="22">
        <f t="shared" si="1"/>
        <v>-0.91034871991723776</v>
      </c>
      <c r="L19" s="22">
        <f t="shared" si="2"/>
        <v>-3.4549570176750422E-2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319218.72409999999</v>
      </c>
      <c r="F20" s="25">
        <f>VLOOKUP(C20,RA!B24:I59,8,0)</f>
        <v>57442.729800000001</v>
      </c>
      <c r="G20" s="16">
        <f t="shared" si="0"/>
        <v>261775.99429999999</v>
      </c>
      <c r="H20" s="27">
        <f>RA!J24</f>
        <v>17.994787104657799</v>
      </c>
      <c r="I20" s="20">
        <f>VLOOKUP(B20,RMS!B:D,3,FALSE)</f>
        <v>319218.71941185999</v>
      </c>
      <c r="J20" s="21">
        <f>VLOOKUP(B20,RMS!B:E,4,FALSE)</f>
        <v>261775.990673191</v>
      </c>
      <c r="K20" s="22">
        <f t="shared" si="1"/>
        <v>4.6881400048732758E-3</v>
      </c>
      <c r="L20" s="22">
        <f t="shared" si="2"/>
        <v>3.6268089897930622E-3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394953.94699999999</v>
      </c>
      <c r="F21" s="25">
        <f>VLOOKUP(C21,RA!B25:I60,8,0)</f>
        <v>16353.2894</v>
      </c>
      <c r="G21" s="16">
        <f t="shared" si="0"/>
        <v>378600.65759999998</v>
      </c>
      <c r="H21" s="27">
        <f>RA!J25</f>
        <v>4.1405560127241898</v>
      </c>
      <c r="I21" s="20">
        <f>VLOOKUP(B21,RMS!B:D,3,FALSE)</f>
        <v>394953.94933449797</v>
      </c>
      <c r="J21" s="21">
        <f>VLOOKUP(B21,RMS!B:E,4,FALSE)</f>
        <v>378600.66171125497</v>
      </c>
      <c r="K21" s="22">
        <f t="shared" si="1"/>
        <v>-2.3344979854300618E-3</v>
      </c>
      <c r="L21" s="22">
        <f t="shared" si="2"/>
        <v>-4.1112549952231348E-3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766875.35369999998</v>
      </c>
      <c r="F22" s="25">
        <f>VLOOKUP(C22,RA!B26:I61,8,0)</f>
        <v>146811.76259999999</v>
      </c>
      <c r="G22" s="16">
        <f t="shared" si="0"/>
        <v>620063.59109999996</v>
      </c>
      <c r="H22" s="27">
        <f>RA!J26</f>
        <v>19.144149292537101</v>
      </c>
      <c r="I22" s="20">
        <f>VLOOKUP(B22,RMS!B:D,3,FALSE)</f>
        <v>766875.32414275804</v>
      </c>
      <c r="J22" s="21">
        <f>VLOOKUP(B22,RMS!B:E,4,FALSE)</f>
        <v>620063.67512435897</v>
      </c>
      <c r="K22" s="22">
        <f t="shared" si="1"/>
        <v>2.9557241941802204E-2</v>
      </c>
      <c r="L22" s="22">
        <f t="shared" si="2"/>
        <v>-8.4024359006434679E-2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310084.15379999997</v>
      </c>
      <c r="F23" s="25">
        <f>VLOOKUP(C23,RA!B27:I62,8,0)</f>
        <v>90918.728600000002</v>
      </c>
      <c r="G23" s="16">
        <f t="shared" si="0"/>
        <v>219165.42519999997</v>
      </c>
      <c r="H23" s="27">
        <f>RA!J27</f>
        <v>29.3206626284558</v>
      </c>
      <c r="I23" s="20">
        <f>VLOOKUP(B23,RMS!B:D,3,FALSE)</f>
        <v>310084.11375212902</v>
      </c>
      <c r="J23" s="21">
        <f>VLOOKUP(B23,RMS!B:E,4,FALSE)</f>
        <v>219165.42656104901</v>
      </c>
      <c r="K23" s="22">
        <f t="shared" si="1"/>
        <v>4.0047870948910713E-2</v>
      </c>
      <c r="L23" s="22">
        <f t="shared" si="2"/>
        <v>-1.3610490423161536E-3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1069057.4953000001</v>
      </c>
      <c r="F24" s="25">
        <f>VLOOKUP(C24,RA!B28:I63,8,0)</f>
        <v>63354.413999999997</v>
      </c>
      <c r="G24" s="16">
        <f t="shared" si="0"/>
        <v>1005703.0813000001</v>
      </c>
      <c r="H24" s="27">
        <f>RA!J28</f>
        <v>5.9261933318395901</v>
      </c>
      <c r="I24" s="20">
        <f>VLOOKUP(B24,RMS!B:D,3,FALSE)</f>
        <v>1069057.49573628</v>
      </c>
      <c r="J24" s="21">
        <f>VLOOKUP(B24,RMS!B:E,4,FALSE)</f>
        <v>1005703.08101681</v>
      </c>
      <c r="K24" s="22">
        <f t="shared" si="1"/>
        <v>-4.3627992272377014E-4</v>
      </c>
      <c r="L24" s="22">
        <f t="shared" si="2"/>
        <v>2.831900492310524E-4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666367.12690000003</v>
      </c>
      <c r="F25" s="25">
        <f>VLOOKUP(C25,RA!B29:I64,8,0)</f>
        <v>98718.246400000004</v>
      </c>
      <c r="G25" s="16">
        <f t="shared" si="0"/>
        <v>567648.88049999997</v>
      </c>
      <c r="H25" s="27">
        <f>RA!J29</f>
        <v>14.814393209828101</v>
      </c>
      <c r="I25" s="20">
        <f>VLOOKUP(B25,RMS!B:D,3,FALSE)</f>
        <v>666367.12441504397</v>
      </c>
      <c r="J25" s="21">
        <f>VLOOKUP(B25,RMS!B:E,4,FALSE)</f>
        <v>567648.89339935302</v>
      </c>
      <c r="K25" s="22">
        <f t="shared" si="1"/>
        <v>2.484956057742238E-3</v>
      </c>
      <c r="L25" s="22">
        <f t="shared" si="2"/>
        <v>-1.289935305248946E-2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1127978.4768999999</v>
      </c>
      <c r="F26" s="25">
        <f>VLOOKUP(C26,RA!B30:I65,8,0)</f>
        <v>172391.39129999999</v>
      </c>
      <c r="G26" s="16">
        <f t="shared" si="0"/>
        <v>955587.08559999987</v>
      </c>
      <c r="H26" s="27">
        <f>RA!J30</f>
        <v>15.2832163760588</v>
      </c>
      <c r="I26" s="20">
        <f>VLOOKUP(B26,RMS!B:D,3,FALSE)</f>
        <v>1127978.48235664</v>
      </c>
      <c r="J26" s="21">
        <f>VLOOKUP(B26,RMS!B:E,4,FALSE)</f>
        <v>955587.10065319797</v>
      </c>
      <c r="K26" s="22">
        <f t="shared" si="1"/>
        <v>-5.4566401522606611E-3</v>
      </c>
      <c r="L26" s="22">
        <f t="shared" si="2"/>
        <v>-1.5053198090754449E-2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1787264.6115999999</v>
      </c>
      <c r="F27" s="25">
        <f>VLOOKUP(C27,RA!B31:I66,8,0)</f>
        <v>-31128.219499999999</v>
      </c>
      <c r="G27" s="16">
        <f t="shared" si="0"/>
        <v>1818392.8310999998</v>
      </c>
      <c r="H27" s="27">
        <f>RA!J31</f>
        <v>-1.7416682061495801</v>
      </c>
      <c r="I27" s="20">
        <f>VLOOKUP(B27,RMS!B:D,3,FALSE)</f>
        <v>1787264.31968761</v>
      </c>
      <c r="J27" s="21">
        <f>VLOOKUP(B27,RMS!B:E,4,FALSE)</f>
        <v>1818392.7411088501</v>
      </c>
      <c r="K27" s="22">
        <f t="shared" si="1"/>
        <v>0.2919123899191618</v>
      </c>
      <c r="L27" s="22">
        <f t="shared" si="2"/>
        <v>8.9991149725392461E-2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156359.97440000001</v>
      </c>
      <c r="F28" s="25">
        <f>VLOOKUP(C28,RA!B32:I67,8,0)</f>
        <v>41536.607100000001</v>
      </c>
      <c r="G28" s="16">
        <f t="shared" si="0"/>
        <v>114823.36730000001</v>
      </c>
      <c r="H28" s="27">
        <f>RA!J32</f>
        <v>26.564731325512401</v>
      </c>
      <c r="I28" s="20">
        <f>VLOOKUP(B28,RMS!B:D,3,FALSE)</f>
        <v>156359.858278965</v>
      </c>
      <c r="J28" s="21">
        <f>VLOOKUP(B28,RMS!B:E,4,FALSE)</f>
        <v>114823.349748854</v>
      </c>
      <c r="K28" s="22">
        <f t="shared" si="1"/>
        <v>0.11612103501101956</v>
      </c>
      <c r="L28" s="22">
        <f t="shared" si="2"/>
        <v>1.7551146011101082E-2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44.230899999999998</v>
      </c>
      <c r="F29" s="25">
        <f>VLOOKUP(C29,RA!B33:I68,8,0)</f>
        <v>10.162100000000001</v>
      </c>
      <c r="G29" s="16">
        <f t="shared" si="0"/>
        <v>34.068799999999996</v>
      </c>
      <c r="H29" s="27">
        <f>RA!J33</f>
        <v>22.975114682269599</v>
      </c>
      <c r="I29" s="20">
        <f>VLOOKUP(B29,RMS!B:D,3,FALSE)</f>
        <v>44.230800000000002</v>
      </c>
      <c r="J29" s="21">
        <f>VLOOKUP(B29,RMS!B:E,4,FALSE)</f>
        <v>34.068800000000003</v>
      </c>
      <c r="K29" s="22">
        <f t="shared" si="1"/>
        <v>9.9999999996214228E-5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7.9205667712935499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351939.49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351939.48940000002</v>
      </c>
      <c r="J31" s="21">
        <f>VLOOKUP(B31,RMS!B:E,4,FALSE)</f>
        <v>324063.93040000001</v>
      </c>
      <c r="K31" s="22">
        <f t="shared" si="1"/>
        <v>5.9999997029080987E-4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5.0705856499074704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380567.94880000001</v>
      </c>
      <c r="F35" s="25">
        <f>VLOOKUP(C35,RA!B8:I74,8,0)</f>
        <v>19297.023799999999</v>
      </c>
      <c r="G35" s="16">
        <f t="shared" si="0"/>
        <v>361270.92499999999</v>
      </c>
      <c r="H35" s="27">
        <f>RA!J39</f>
        <v>5.97177980273917</v>
      </c>
      <c r="I35" s="20">
        <f>VLOOKUP(B35,RMS!B:D,3,FALSE)</f>
        <v>380567.94871794898</v>
      </c>
      <c r="J35" s="21">
        <f>VLOOKUP(B35,RMS!B:E,4,FALSE)</f>
        <v>361270.92606837599</v>
      </c>
      <c r="K35" s="22">
        <f t="shared" si="1"/>
        <v>8.2051032222807407E-5</v>
      </c>
      <c r="L35" s="22">
        <f t="shared" si="2"/>
        <v>-1.0683760046958923E-3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746083.84219999996</v>
      </c>
      <c r="F36" s="25">
        <f>VLOOKUP(C36,RA!B8:I75,8,0)</f>
        <v>44554.484199999999</v>
      </c>
      <c r="G36" s="16">
        <f t="shared" si="0"/>
        <v>701529.35800000001</v>
      </c>
      <c r="H36" s="27">
        <f>RA!J40</f>
        <v>0</v>
      </c>
      <c r="I36" s="20">
        <f>VLOOKUP(B36,RMS!B:D,3,FALSE)</f>
        <v>746083.83533589705</v>
      </c>
      <c r="J36" s="21">
        <f>VLOOKUP(B36,RMS!B:E,4,FALSE)</f>
        <v>701529.35622820503</v>
      </c>
      <c r="K36" s="22">
        <f t="shared" si="1"/>
        <v>6.8641029065474868E-3</v>
      </c>
      <c r="L36" s="22">
        <f t="shared" si="2"/>
        <v>1.7717949813231826E-3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10.2782613974959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47028.571400000001</v>
      </c>
      <c r="F39" s="25">
        <f>VLOOKUP(C39,RA!B8:I78,8,0)</f>
        <v>4833.7195000000002</v>
      </c>
      <c r="G39" s="16">
        <f t="shared" si="0"/>
        <v>42194.851900000001</v>
      </c>
      <c r="H39" s="27">
        <f>RA!J43</f>
        <v>0</v>
      </c>
      <c r="I39" s="20">
        <f>VLOOKUP(B39,RMS!B:D,3,FALSE)</f>
        <v>47028.571666288502</v>
      </c>
      <c r="J39" s="21">
        <f>VLOOKUP(B39,RMS!B:E,4,FALSE)</f>
        <v>42194.852356100098</v>
      </c>
      <c r="K39" s="22">
        <f t="shared" si="1"/>
        <v>-2.6628850173437968E-4</v>
      </c>
      <c r="L39" s="22">
        <f t="shared" si="2"/>
        <v>-4.561000969260931E-4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35" t="s">
        <v>47</v>
      </c>
      <c r="W1" s="60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35"/>
      <c r="W2" s="60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36" t="s">
        <v>48</v>
      </c>
      <c r="W3" s="60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60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1" t="s">
        <v>4</v>
      </c>
      <c r="C6" s="6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3" t="s">
        <v>5</v>
      </c>
      <c r="B7" s="64"/>
      <c r="C7" s="65"/>
      <c r="D7" s="44">
        <v>19815957.699099999</v>
      </c>
      <c r="E7" s="44">
        <v>20832134.7053</v>
      </c>
      <c r="F7" s="45">
        <v>95.122069722689204</v>
      </c>
      <c r="G7" s="44">
        <v>14825436.165899999</v>
      </c>
      <c r="H7" s="45">
        <v>33.661886755673997</v>
      </c>
      <c r="I7" s="44">
        <v>1943516.7061999999</v>
      </c>
      <c r="J7" s="45">
        <v>9.8078363696157407</v>
      </c>
      <c r="K7" s="44">
        <v>2156020.5591000002</v>
      </c>
      <c r="L7" s="45">
        <v>14.5427125041964</v>
      </c>
      <c r="M7" s="45">
        <v>-9.8562999319776995E-2</v>
      </c>
      <c r="N7" s="44">
        <v>170097185.11759999</v>
      </c>
      <c r="O7" s="44">
        <v>170097185.11759999</v>
      </c>
      <c r="P7" s="44">
        <v>1022959</v>
      </c>
      <c r="Q7" s="44">
        <v>1034585</v>
      </c>
      <c r="R7" s="45">
        <v>-1.1237356041311299</v>
      </c>
      <c r="S7" s="44">
        <v>19.371213996944199</v>
      </c>
      <c r="T7" s="44">
        <v>19.5362324033308</v>
      </c>
      <c r="U7" s="46">
        <v>-0.85187436581246401</v>
      </c>
    </row>
    <row r="8" spans="1:23" ht="12" thickBot="1">
      <c r="A8" s="66">
        <v>41644</v>
      </c>
      <c r="B8" s="69" t="s">
        <v>6</v>
      </c>
      <c r="C8" s="70"/>
      <c r="D8" s="47">
        <v>801595.36640000006</v>
      </c>
      <c r="E8" s="47">
        <v>799933.18160000001</v>
      </c>
      <c r="F8" s="48">
        <v>100.20779045528199</v>
      </c>
      <c r="G8" s="47">
        <v>577051.9473</v>
      </c>
      <c r="H8" s="48">
        <v>38.912167292845702</v>
      </c>
      <c r="I8" s="47">
        <v>100238.2591</v>
      </c>
      <c r="J8" s="48">
        <v>12.504845125312301</v>
      </c>
      <c r="K8" s="47">
        <v>127420.0539</v>
      </c>
      <c r="L8" s="48">
        <v>22.081210278587999</v>
      </c>
      <c r="M8" s="48">
        <v>-0.21332430781525499</v>
      </c>
      <c r="N8" s="47">
        <v>5541309.9452</v>
      </c>
      <c r="O8" s="47">
        <v>5541309.9452</v>
      </c>
      <c r="P8" s="47">
        <v>30869</v>
      </c>
      <c r="Q8" s="47">
        <v>29843</v>
      </c>
      <c r="R8" s="48">
        <v>3.4379921589652498</v>
      </c>
      <c r="S8" s="47">
        <v>25.967649305128099</v>
      </c>
      <c r="T8" s="47">
        <v>26.419784120229199</v>
      </c>
      <c r="U8" s="49">
        <v>-1.7411464926545801</v>
      </c>
    </row>
    <row r="9" spans="1:23" ht="12" thickBot="1">
      <c r="A9" s="67"/>
      <c r="B9" s="69" t="s">
        <v>7</v>
      </c>
      <c r="C9" s="70"/>
      <c r="D9" s="47">
        <v>200564.57139999999</v>
      </c>
      <c r="E9" s="47">
        <v>89849.670499999993</v>
      </c>
      <c r="F9" s="48">
        <v>223.222378316902</v>
      </c>
      <c r="G9" s="47">
        <v>63661.053599999999</v>
      </c>
      <c r="H9" s="48">
        <v>215.050662937819</v>
      </c>
      <c r="I9" s="47">
        <v>25997.0995</v>
      </c>
      <c r="J9" s="48">
        <v>12.961959990507101</v>
      </c>
      <c r="K9" s="47">
        <v>14663.031199999999</v>
      </c>
      <c r="L9" s="48">
        <v>23.032969721380798</v>
      </c>
      <c r="M9" s="48">
        <v>0.77296898202057995</v>
      </c>
      <c r="N9" s="47">
        <v>759714.38309999998</v>
      </c>
      <c r="O9" s="47">
        <v>759714.38309999998</v>
      </c>
      <c r="P9" s="47">
        <v>6826</v>
      </c>
      <c r="Q9" s="47">
        <v>7396</v>
      </c>
      <c r="R9" s="48">
        <v>-7.7068685776095203</v>
      </c>
      <c r="S9" s="47">
        <v>29.382445268092599</v>
      </c>
      <c r="T9" s="47">
        <v>16.526277014602499</v>
      </c>
      <c r="U9" s="49">
        <v>43.754589300472702</v>
      </c>
    </row>
    <row r="10" spans="1:23" ht="12" thickBot="1">
      <c r="A10" s="67"/>
      <c r="B10" s="69" t="s">
        <v>8</v>
      </c>
      <c r="C10" s="70"/>
      <c r="D10" s="47">
        <v>150679.48759999999</v>
      </c>
      <c r="E10" s="47">
        <v>133923.86180000001</v>
      </c>
      <c r="F10" s="48">
        <v>112.511307226955</v>
      </c>
      <c r="G10" s="47">
        <v>81775.517600000006</v>
      </c>
      <c r="H10" s="48">
        <v>84.259900789671093</v>
      </c>
      <c r="I10" s="47">
        <v>39292.777999999998</v>
      </c>
      <c r="J10" s="48">
        <v>26.077058414419501</v>
      </c>
      <c r="K10" s="47">
        <v>21222.458699999999</v>
      </c>
      <c r="L10" s="48">
        <v>25.952093392802901</v>
      </c>
      <c r="M10" s="48">
        <v>0.85147152624686195</v>
      </c>
      <c r="N10" s="47">
        <v>814244.66040000005</v>
      </c>
      <c r="O10" s="47">
        <v>814244.66040000005</v>
      </c>
      <c r="P10" s="47">
        <v>94798</v>
      </c>
      <c r="Q10" s="47">
        <v>95798</v>
      </c>
      <c r="R10" s="48">
        <v>-1.0438631286665701</v>
      </c>
      <c r="S10" s="47">
        <v>1.58947960505496</v>
      </c>
      <c r="T10" s="47">
        <v>1.70337509446961</v>
      </c>
      <c r="U10" s="49">
        <v>-7.1655835691403098</v>
      </c>
    </row>
    <row r="11" spans="1:23" ht="12" thickBot="1">
      <c r="A11" s="67"/>
      <c r="B11" s="69" t="s">
        <v>9</v>
      </c>
      <c r="C11" s="70"/>
      <c r="D11" s="47">
        <v>77001.710200000001</v>
      </c>
      <c r="E11" s="47">
        <v>101212.1485</v>
      </c>
      <c r="F11" s="48">
        <v>76.079513518083303</v>
      </c>
      <c r="G11" s="47">
        <v>125823.077</v>
      </c>
      <c r="H11" s="48">
        <v>-38.801599805097801</v>
      </c>
      <c r="I11" s="47">
        <v>15528.231900000001</v>
      </c>
      <c r="J11" s="48">
        <v>20.166087038414901</v>
      </c>
      <c r="K11" s="47">
        <v>25917.658899999999</v>
      </c>
      <c r="L11" s="48">
        <v>20.598493947179499</v>
      </c>
      <c r="M11" s="48">
        <v>-0.400862864971188</v>
      </c>
      <c r="N11" s="47">
        <v>847288.78229999996</v>
      </c>
      <c r="O11" s="47">
        <v>847288.78229999996</v>
      </c>
      <c r="P11" s="47">
        <v>3821</v>
      </c>
      <c r="Q11" s="47">
        <v>3744</v>
      </c>
      <c r="R11" s="48">
        <v>2.0566239316239399</v>
      </c>
      <c r="S11" s="47">
        <v>20.152240303585501</v>
      </c>
      <c r="T11" s="47">
        <v>20.4677025106838</v>
      </c>
      <c r="U11" s="49">
        <v>-1.5653952232902999</v>
      </c>
    </row>
    <row r="12" spans="1:23" ht="12" thickBot="1">
      <c r="A12" s="67"/>
      <c r="B12" s="69" t="s">
        <v>10</v>
      </c>
      <c r="C12" s="70"/>
      <c r="D12" s="47">
        <v>206596.36120000001</v>
      </c>
      <c r="E12" s="47">
        <v>324416.527</v>
      </c>
      <c r="F12" s="48">
        <v>63.682440321543801</v>
      </c>
      <c r="G12" s="47">
        <v>417626.28600000002</v>
      </c>
      <c r="H12" s="48">
        <v>-50.5308051418967</v>
      </c>
      <c r="I12" s="47">
        <v>-466.79590000000002</v>
      </c>
      <c r="J12" s="48">
        <v>-0.22594584787875699</v>
      </c>
      <c r="K12" s="47">
        <v>33938.087099999997</v>
      </c>
      <c r="L12" s="48">
        <v>8.1264250449982391</v>
      </c>
      <c r="M12" s="48">
        <v>-1.0137543373798501</v>
      </c>
      <c r="N12" s="47">
        <v>3154736.5156999999</v>
      </c>
      <c r="O12" s="47">
        <v>3154736.5156999999</v>
      </c>
      <c r="P12" s="47">
        <v>1531</v>
      </c>
      <c r="Q12" s="47">
        <v>1528</v>
      </c>
      <c r="R12" s="48">
        <v>0.19633507853402701</v>
      </c>
      <c r="S12" s="47">
        <v>134.94210398432401</v>
      </c>
      <c r="T12" s="47">
        <v>136.98155045811501</v>
      </c>
      <c r="U12" s="49">
        <v>-1.5113492479916799</v>
      </c>
    </row>
    <row r="13" spans="1:23" ht="12" thickBot="1">
      <c r="A13" s="67"/>
      <c r="B13" s="69" t="s">
        <v>11</v>
      </c>
      <c r="C13" s="70"/>
      <c r="D13" s="47">
        <v>376874.14419999998</v>
      </c>
      <c r="E13" s="47">
        <v>500171.41580000002</v>
      </c>
      <c r="F13" s="48">
        <v>75.348996822860798</v>
      </c>
      <c r="G13" s="47">
        <v>415128.82429999998</v>
      </c>
      <c r="H13" s="48">
        <v>-9.2151346427235001</v>
      </c>
      <c r="I13" s="47">
        <v>69682.062699999995</v>
      </c>
      <c r="J13" s="48">
        <v>18.489478191165301</v>
      </c>
      <c r="K13" s="47">
        <v>75467.665999999997</v>
      </c>
      <c r="L13" s="48">
        <v>18.179336529390699</v>
      </c>
      <c r="M13" s="48">
        <v>-7.6663339502245006E-2</v>
      </c>
      <c r="N13" s="47">
        <v>2320409.5044999998</v>
      </c>
      <c r="O13" s="47">
        <v>2320409.5044999998</v>
      </c>
      <c r="P13" s="47">
        <v>10576</v>
      </c>
      <c r="Q13" s="47">
        <v>10354</v>
      </c>
      <c r="R13" s="48">
        <v>2.1440988989762402</v>
      </c>
      <c r="S13" s="47">
        <v>35.634847220121003</v>
      </c>
      <c r="T13" s="47">
        <v>35.758044127873298</v>
      </c>
      <c r="U13" s="49">
        <v>-0.34572031975123502</v>
      </c>
    </row>
    <row r="14" spans="1:23" ht="12" thickBot="1">
      <c r="A14" s="67"/>
      <c r="B14" s="69" t="s">
        <v>12</v>
      </c>
      <c r="C14" s="70"/>
      <c r="D14" s="47">
        <v>198735.72700000001</v>
      </c>
      <c r="E14" s="47">
        <v>205808.89249999999</v>
      </c>
      <c r="F14" s="48">
        <v>96.563236207104097</v>
      </c>
      <c r="G14" s="47">
        <v>181424.72</v>
      </c>
      <c r="H14" s="48">
        <v>9.5417024758257991</v>
      </c>
      <c r="I14" s="47">
        <v>36814.943200000002</v>
      </c>
      <c r="J14" s="48">
        <v>18.524572182232699</v>
      </c>
      <c r="K14" s="47">
        <v>36931.239399999999</v>
      </c>
      <c r="L14" s="48">
        <v>20.356233373269099</v>
      </c>
      <c r="M14" s="48">
        <v>-3.1489926113879999E-3</v>
      </c>
      <c r="N14" s="47">
        <v>1313611.0671999999</v>
      </c>
      <c r="O14" s="47">
        <v>1313611.0671999999</v>
      </c>
      <c r="P14" s="47">
        <v>2768</v>
      </c>
      <c r="Q14" s="47">
        <v>2584</v>
      </c>
      <c r="R14" s="48">
        <v>7.1207430340557201</v>
      </c>
      <c r="S14" s="47">
        <v>71.797589234104095</v>
      </c>
      <c r="T14" s="47">
        <v>73.263120085139306</v>
      </c>
      <c r="U14" s="49">
        <v>-2.04119785450838</v>
      </c>
    </row>
    <row r="15" spans="1:23" ht="12" thickBot="1">
      <c r="A15" s="67"/>
      <c r="B15" s="69" t="s">
        <v>13</v>
      </c>
      <c r="C15" s="70"/>
      <c r="D15" s="47">
        <v>96188.6253</v>
      </c>
      <c r="E15" s="47">
        <v>117733.6342</v>
      </c>
      <c r="F15" s="48">
        <v>81.700209080949307</v>
      </c>
      <c r="G15" s="47">
        <v>147004.37100000001</v>
      </c>
      <c r="H15" s="48">
        <v>-34.567506635568002</v>
      </c>
      <c r="I15" s="47">
        <v>12137.3637</v>
      </c>
      <c r="J15" s="48">
        <v>12.618294171629</v>
      </c>
      <c r="K15" s="47">
        <v>31696.844499999999</v>
      </c>
      <c r="L15" s="48">
        <v>21.5618381170448</v>
      </c>
      <c r="M15" s="48">
        <v>-0.61707974748085703</v>
      </c>
      <c r="N15" s="47">
        <v>897413.18240000005</v>
      </c>
      <c r="O15" s="47">
        <v>897413.18240000005</v>
      </c>
      <c r="P15" s="47">
        <v>2931</v>
      </c>
      <c r="Q15" s="47">
        <v>2969</v>
      </c>
      <c r="R15" s="48">
        <v>-1.2798922196025599</v>
      </c>
      <c r="S15" s="47">
        <v>32.817681780962097</v>
      </c>
      <c r="T15" s="47">
        <v>99.881719568878395</v>
      </c>
      <c r="U15" s="49">
        <v>-204.35336729610401</v>
      </c>
    </row>
    <row r="16" spans="1:23" ht="12" thickBot="1">
      <c r="A16" s="67"/>
      <c r="B16" s="69" t="s">
        <v>14</v>
      </c>
      <c r="C16" s="70"/>
      <c r="D16" s="47">
        <v>729904.16700000002</v>
      </c>
      <c r="E16" s="47">
        <v>585936.22970000003</v>
      </c>
      <c r="F16" s="48">
        <v>124.570581234363</v>
      </c>
      <c r="G16" s="47">
        <v>394433.63549999997</v>
      </c>
      <c r="H16" s="48">
        <v>85.051197795224596</v>
      </c>
      <c r="I16" s="47">
        <v>49864.360200000003</v>
      </c>
      <c r="J16" s="48">
        <v>6.8316311174039397</v>
      </c>
      <c r="K16" s="47">
        <v>33892.6947</v>
      </c>
      <c r="L16" s="48">
        <v>8.5927496160504298</v>
      </c>
      <c r="M16" s="48">
        <v>0.47124212581420999</v>
      </c>
      <c r="N16" s="47">
        <v>4500774.5992999999</v>
      </c>
      <c r="O16" s="47">
        <v>4500774.5992999999</v>
      </c>
      <c r="P16" s="47">
        <v>45189</v>
      </c>
      <c r="Q16" s="47">
        <v>46148</v>
      </c>
      <c r="R16" s="48">
        <v>-2.0780965588974598</v>
      </c>
      <c r="S16" s="47">
        <v>16.152253136825301</v>
      </c>
      <c r="T16" s="47">
        <v>15.7848756912542</v>
      </c>
      <c r="U16" s="49">
        <v>2.2744656269256298</v>
      </c>
    </row>
    <row r="17" spans="1:21" ht="12" thickBot="1">
      <c r="A17" s="67"/>
      <c r="B17" s="69" t="s">
        <v>15</v>
      </c>
      <c r="C17" s="70"/>
      <c r="D17" s="47">
        <v>598126.5048</v>
      </c>
      <c r="E17" s="47">
        <v>741410.63489999995</v>
      </c>
      <c r="F17" s="48">
        <v>80.674119933641705</v>
      </c>
      <c r="G17" s="47">
        <v>479714.685</v>
      </c>
      <c r="H17" s="48">
        <v>24.683801330784799</v>
      </c>
      <c r="I17" s="47">
        <v>-1704.5044</v>
      </c>
      <c r="J17" s="48">
        <v>-0.28497389537518503</v>
      </c>
      <c r="K17" s="47">
        <v>55232.136599999998</v>
      </c>
      <c r="L17" s="48">
        <v>11.513538844448799</v>
      </c>
      <c r="M17" s="48">
        <v>-1.0308607362475299</v>
      </c>
      <c r="N17" s="47">
        <v>11266479.010600001</v>
      </c>
      <c r="O17" s="47">
        <v>11266479.010600001</v>
      </c>
      <c r="P17" s="47">
        <v>11446</v>
      </c>
      <c r="Q17" s="47">
        <v>11480</v>
      </c>
      <c r="R17" s="48">
        <v>-0.29616724738675798</v>
      </c>
      <c r="S17" s="47">
        <v>52.256378193255301</v>
      </c>
      <c r="T17" s="47">
        <v>51.138324207317098</v>
      </c>
      <c r="U17" s="49">
        <v>2.13955506407929</v>
      </c>
    </row>
    <row r="18" spans="1:21" ht="12" thickBot="1">
      <c r="A18" s="67"/>
      <c r="B18" s="69" t="s">
        <v>16</v>
      </c>
      <c r="C18" s="70"/>
      <c r="D18" s="47">
        <v>2129020.8235999998</v>
      </c>
      <c r="E18" s="47">
        <v>2287261.5797999999</v>
      </c>
      <c r="F18" s="48">
        <v>93.081650231984497</v>
      </c>
      <c r="G18" s="47">
        <v>1538990.2707</v>
      </c>
      <c r="H18" s="48">
        <v>38.338809811424497</v>
      </c>
      <c r="I18" s="47">
        <v>277754.29759999999</v>
      </c>
      <c r="J18" s="48">
        <v>13.0461052574554</v>
      </c>
      <c r="K18" s="47">
        <v>265729.41800000001</v>
      </c>
      <c r="L18" s="48">
        <v>17.266478096650602</v>
      </c>
      <c r="M18" s="48">
        <v>4.5252346129023999E-2</v>
      </c>
      <c r="N18" s="47">
        <v>15499085.1686</v>
      </c>
      <c r="O18" s="47">
        <v>15499085.1686</v>
      </c>
      <c r="P18" s="47">
        <v>99869</v>
      </c>
      <c r="Q18" s="47">
        <v>108812</v>
      </c>
      <c r="R18" s="48">
        <v>-8.2187626364739206</v>
      </c>
      <c r="S18" s="47">
        <v>21.318134992840601</v>
      </c>
      <c r="T18" s="47">
        <v>23.031096064772299</v>
      </c>
      <c r="U18" s="49">
        <v>-8.0352295006430907</v>
      </c>
    </row>
    <row r="19" spans="1:21" ht="12" thickBot="1">
      <c r="A19" s="67"/>
      <c r="B19" s="69" t="s">
        <v>17</v>
      </c>
      <c r="C19" s="70"/>
      <c r="D19" s="47">
        <v>620325.95429999998</v>
      </c>
      <c r="E19" s="47">
        <v>751512.85820000002</v>
      </c>
      <c r="F19" s="48">
        <v>82.543624840403297</v>
      </c>
      <c r="G19" s="47">
        <v>520082.7144</v>
      </c>
      <c r="H19" s="48">
        <v>19.2744802171798</v>
      </c>
      <c r="I19" s="47">
        <v>68593.4139</v>
      </c>
      <c r="J19" s="48">
        <v>11.0576404911839</v>
      </c>
      <c r="K19" s="47">
        <v>75102.573399999994</v>
      </c>
      <c r="L19" s="48">
        <v>14.4405055812407</v>
      </c>
      <c r="M19" s="48">
        <v>-8.6670259157857005E-2</v>
      </c>
      <c r="N19" s="47">
        <v>5896001.3964</v>
      </c>
      <c r="O19" s="47">
        <v>5896001.3964</v>
      </c>
      <c r="P19" s="47">
        <v>15985</v>
      </c>
      <c r="Q19" s="47">
        <v>15778</v>
      </c>
      <c r="R19" s="48">
        <v>1.3119533527696801</v>
      </c>
      <c r="S19" s="47">
        <v>38.806753475132901</v>
      </c>
      <c r="T19" s="47">
        <v>37.625521663075197</v>
      </c>
      <c r="U19" s="49">
        <v>3.0438820727806899</v>
      </c>
    </row>
    <row r="20" spans="1:21" ht="12" thickBot="1">
      <c r="A20" s="67"/>
      <c r="B20" s="69" t="s">
        <v>18</v>
      </c>
      <c r="C20" s="70"/>
      <c r="D20" s="47">
        <v>1359380.8248000001</v>
      </c>
      <c r="E20" s="47">
        <v>1143279.3984999999</v>
      </c>
      <c r="F20" s="48">
        <v>118.901891049863</v>
      </c>
      <c r="G20" s="47">
        <v>844238.27520000003</v>
      </c>
      <c r="H20" s="48">
        <v>61.018620540268998</v>
      </c>
      <c r="I20" s="47">
        <v>59902.090600000003</v>
      </c>
      <c r="J20" s="48">
        <v>4.4065716911089403</v>
      </c>
      <c r="K20" s="47">
        <v>66981.309099999999</v>
      </c>
      <c r="L20" s="48">
        <v>7.9339341827557099</v>
      </c>
      <c r="M20" s="48">
        <v>-0.105689461659088</v>
      </c>
      <c r="N20" s="47">
        <v>13898890.980699999</v>
      </c>
      <c r="O20" s="47">
        <v>13898890.980699999</v>
      </c>
      <c r="P20" s="47">
        <v>43103</v>
      </c>
      <c r="Q20" s="47">
        <v>42978</v>
      </c>
      <c r="R20" s="48">
        <v>0.29084647959420901</v>
      </c>
      <c r="S20" s="47">
        <v>31.5379631301766</v>
      </c>
      <c r="T20" s="47">
        <v>32.805471794871799</v>
      </c>
      <c r="U20" s="49">
        <v>-4.0189934253631101</v>
      </c>
    </row>
    <row r="21" spans="1:21" ht="12" thickBot="1">
      <c r="A21" s="67"/>
      <c r="B21" s="69" t="s">
        <v>19</v>
      </c>
      <c r="C21" s="70"/>
      <c r="D21" s="47">
        <v>411292.52769999998</v>
      </c>
      <c r="E21" s="47">
        <v>486632.46350000001</v>
      </c>
      <c r="F21" s="48">
        <v>84.518103198842596</v>
      </c>
      <c r="G21" s="47">
        <v>366129.66720000003</v>
      </c>
      <c r="H21" s="48">
        <v>12.3352092293929</v>
      </c>
      <c r="I21" s="47">
        <v>49734.452100000002</v>
      </c>
      <c r="J21" s="48">
        <v>12.0922333255412</v>
      </c>
      <c r="K21" s="47">
        <v>54376.087800000001</v>
      </c>
      <c r="L21" s="48">
        <v>14.851592938601399</v>
      </c>
      <c r="M21" s="48">
        <v>-8.5361707467302997E-2</v>
      </c>
      <c r="N21" s="47">
        <v>2269181.2151000001</v>
      </c>
      <c r="O21" s="47">
        <v>2269181.2151000001</v>
      </c>
      <c r="P21" s="47">
        <v>33940</v>
      </c>
      <c r="Q21" s="47">
        <v>33889</v>
      </c>
      <c r="R21" s="48">
        <v>0.150491309864553</v>
      </c>
      <c r="S21" s="47">
        <v>12.1182241514437</v>
      </c>
      <c r="T21" s="47">
        <v>11.806198763610601</v>
      </c>
      <c r="U21" s="49">
        <v>2.5748441680371101</v>
      </c>
    </row>
    <row r="22" spans="1:21" ht="12" thickBot="1">
      <c r="A22" s="67"/>
      <c r="B22" s="69" t="s">
        <v>20</v>
      </c>
      <c r="C22" s="70"/>
      <c r="D22" s="47">
        <v>1200405.2233</v>
      </c>
      <c r="E22" s="47">
        <v>1120855.3095</v>
      </c>
      <c r="F22" s="48">
        <v>107.097250923091</v>
      </c>
      <c r="G22" s="47">
        <v>771379.03810000001</v>
      </c>
      <c r="H22" s="48">
        <v>55.618076718385197</v>
      </c>
      <c r="I22" s="47">
        <v>143120.38870000001</v>
      </c>
      <c r="J22" s="48">
        <v>11.922672937606199</v>
      </c>
      <c r="K22" s="47">
        <v>118852.034</v>
      </c>
      <c r="L22" s="48">
        <v>15.4077344767816</v>
      </c>
      <c r="M22" s="48">
        <v>0.20418964558906899</v>
      </c>
      <c r="N22" s="47">
        <v>6778020.3322000001</v>
      </c>
      <c r="O22" s="47">
        <v>6778020.3322000001</v>
      </c>
      <c r="P22" s="47">
        <v>71443</v>
      </c>
      <c r="Q22" s="47">
        <v>72614</v>
      </c>
      <c r="R22" s="48">
        <v>-1.61263668163164</v>
      </c>
      <c r="S22" s="47">
        <v>16.802279065828699</v>
      </c>
      <c r="T22" s="47">
        <v>16.604013195802501</v>
      </c>
      <c r="U22" s="49">
        <v>1.1799939118345899</v>
      </c>
    </row>
    <row r="23" spans="1:21" ht="12" thickBot="1">
      <c r="A23" s="67"/>
      <c r="B23" s="69" t="s">
        <v>21</v>
      </c>
      <c r="C23" s="70"/>
      <c r="D23" s="47">
        <v>2535441.7333</v>
      </c>
      <c r="E23" s="47">
        <v>2956506.7862</v>
      </c>
      <c r="F23" s="48">
        <v>85.758021768615805</v>
      </c>
      <c r="G23" s="47">
        <v>1627044.081</v>
      </c>
      <c r="H23" s="48">
        <v>55.8311641895829</v>
      </c>
      <c r="I23" s="47">
        <v>244058.32370000001</v>
      </c>
      <c r="J23" s="48">
        <v>9.6258699418955391</v>
      </c>
      <c r="K23" s="47">
        <v>213483.25529999999</v>
      </c>
      <c r="L23" s="48">
        <v>13.120926334631999</v>
      </c>
      <c r="M23" s="48">
        <v>0.143219983960962</v>
      </c>
      <c r="N23" s="47">
        <v>23729583.238899998</v>
      </c>
      <c r="O23" s="47">
        <v>23729583.238899998</v>
      </c>
      <c r="P23" s="47">
        <v>86193</v>
      </c>
      <c r="Q23" s="47">
        <v>85193</v>
      </c>
      <c r="R23" s="48">
        <v>1.17380535959528</v>
      </c>
      <c r="S23" s="47">
        <v>29.415865943870202</v>
      </c>
      <c r="T23" s="47">
        <v>29.3675848778656</v>
      </c>
      <c r="U23" s="49">
        <v>0.164132737403446</v>
      </c>
    </row>
    <row r="24" spans="1:21" ht="12" thickBot="1">
      <c r="A24" s="67"/>
      <c r="B24" s="69" t="s">
        <v>22</v>
      </c>
      <c r="C24" s="70"/>
      <c r="D24" s="47">
        <v>319218.72409999999</v>
      </c>
      <c r="E24" s="47">
        <v>383845.30800000002</v>
      </c>
      <c r="F24" s="48">
        <v>83.163377914730205</v>
      </c>
      <c r="G24" s="47">
        <v>314568.07370000001</v>
      </c>
      <c r="H24" s="48">
        <v>1.47842415960981</v>
      </c>
      <c r="I24" s="47">
        <v>57442.729800000001</v>
      </c>
      <c r="J24" s="48">
        <v>17.994787104657799</v>
      </c>
      <c r="K24" s="47">
        <v>53201.3917</v>
      </c>
      <c r="L24" s="48">
        <v>16.912521056010799</v>
      </c>
      <c r="M24" s="48">
        <v>7.9722314858165999E-2</v>
      </c>
      <c r="N24" s="47">
        <v>1816110.7353000001</v>
      </c>
      <c r="O24" s="47">
        <v>1816110.7353000001</v>
      </c>
      <c r="P24" s="47">
        <v>33054</v>
      </c>
      <c r="Q24" s="47">
        <v>33519</v>
      </c>
      <c r="R24" s="48">
        <v>-1.3872728900026901</v>
      </c>
      <c r="S24" s="47">
        <v>9.6574915017849605</v>
      </c>
      <c r="T24" s="47">
        <v>9.7722891762880799</v>
      </c>
      <c r="U24" s="49">
        <v>-1.18869040145572</v>
      </c>
    </row>
    <row r="25" spans="1:21" ht="12" thickBot="1">
      <c r="A25" s="67"/>
      <c r="B25" s="69" t="s">
        <v>23</v>
      </c>
      <c r="C25" s="70"/>
      <c r="D25" s="47">
        <v>394953.94699999999</v>
      </c>
      <c r="E25" s="47">
        <v>351511.38370000001</v>
      </c>
      <c r="F25" s="48">
        <v>112.358792720374</v>
      </c>
      <c r="G25" s="47">
        <v>332969.82030000002</v>
      </c>
      <c r="H25" s="48">
        <v>18.615538983128701</v>
      </c>
      <c r="I25" s="47">
        <v>16353.2894</v>
      </c>
      <c r="J25" s="48">
        <v>4.1405560127241898</v>
      </c>
      <c r="K25" s="47">
        <v>39682.402900000001</v>
      </c>
      <c r="L25" s="48">
        <v>11.9177176070332</v>
      </c>
      <c r="M25" s="48">
        <v>-0.58789568662939995</v>
      </c>
      <c r="N25" s="47">
        <v>2875985.855</v>
      </c>
      <c r="O25" s="47">
        <v>2875985.855</v>
      </c>
      <c r="P25" s="47">
        <v>19789</v>
      </c>
      <c r="Q25" s="47">
        <v>20290</v>
      </c>
      <c r="R25" s="48">
        <v>-2.4691966485953598</v>
      </c>
      <c r="S25" s="47">
        <v>19.958256960937899</v>
      </c>
      <c r="T25" s="47">
        <v>20.835020330211901</v>
      </c>
      <c r="U25" s="49">
        <v>-4.3929856750016798</v>
      </c>
    </row>
    <row r="26" spans="1:21" ht="12" thickBot="1">
      <c r="A26" s="67"/>
      <c r="B26" s="69" t="s">
        <v>24</v>
      </c>
      <c r="C26" s="70"/>
      <c r="D26" s="47">
        <v>766875.35369999998</v>
      </c>
      <c r="E26" s="47">
        <v>650181.41110000003</v>
      </c>
      <c r="F26" s="48">
        <v>117.94790509353</v>
      </c>
      <c r="G26" s="47">
        <v>530448.89300000004</v>
      </c>
      <c r="H26" s="48">
        <v>44.571015948938999</v>
      </c>
      <c r="I26" s="47">
        <v>146811.76259999999</v>
      </c>
      <c r="J26" s="48">
        <v>19.144149292537101</v>
      </c>
      <c r="K26" s="47">
        <v>119988.946</v>
      </c>
      <c r="L26" s="48">
        <v>22.6202651345716</v>
      </c>
      <c r="M26" s="48">
        <v>0.22354406380067701</v>
      </c>
      <c r="N26" s="47">
        <v>5098076.7011000002</v>
      </c>
      <c r="O26" s="47">
        <v>5098076.7011000002</v>
      </c>
      <c r="P26" s="47">
        <v>55797</v>
      </c>
      <c r="Q26" s="47">
        <v>57002</v>
      </c>
      <c r="R26" s="48">
        <v>-2.1139609136521602</v>
      </c>
      <c r="S26" s="47">
        <v>13.744024834668499</v>
      </c>
      <c r="T26" s="47">
        <v>14.688124518438</v>
      </c>
      <c r="U26" s="49">
        <v>-6.8691645651569502</v>
      </c>
    </row>
    <row r="27" spans="1:21" ht="12" thickBot="1">
      <c r="A27" s="67"/>
      <c r="B27" s="69" t="s">
        <v>25</v>
      </c>
      <c r="C27" s="70"/>
      <c r="D27" s="47">
        <v>310084.15379999997</v>
      </c>
      <c r="E27" s="47">
        <v>334436.34299999999</v>
      </c>
      <c r="F27" s="48">
        <v>92.718438139362107</v>
      </c>
      <c r="G27" s="47">
        <v>282931.5722</v>
      </c>
      <c r="H27" s="48">
        <v>9.5968722715774604</v>
      </c>
      <c r="I27" s="47">
        <v>90918.728600000002</v>
      </c>
      <c r="J27" s="48">
        <v>29.3206626284558</v>
      </c>
      <c r="K27" s="47">
        <v>81463.881899999993</v>
      </c>
      <c r="L27" s="48">
        <v>28.792785925783601</v>
      </c>
      <c r="M27" s="48">
        <v>0.11606182371233199</v>
      </c>
      <c r="N27" s="47">
        <v>1614551.1462999999</v>
      </c>
      <c r="O27" s="47">
        <v>1614551.1462999999</v>
      </c>
      <c r="P27" s="47">
        <v>41142</v>
      </c>
      <c r="Q27" s="47">
        <v>40997</v>
      </c>
      <c r="R27" s="48">
        <v>0.35368441593286498</v>
      </c>
      <c r="S27" s="47">
        <v>7.5369246463468</v>
      </c>
      <c r="T27" s="47">
        <v>7.5067825231114496</v>
      </c>
      <c r="U27" s="49">
        <v>0.39992602619372902</v>
      </c>
    </row>
    <row r="28" spans="1:21" ht="12" thickBot="1">
      <c r="A28" s="67"/>
      <c r="B28" s="69" t="s">
        <v>26</v>
      </c>
      <c r="C28" s="70"/>
      <c r="D28" s="47">
        <v>1069057.4953000001</v>
      </c>
      <c r="E28" s="47">
        <v>1386136.1655999999</v>
      </c>
      <c r="F28" s="48">
        <v>77.124998382626401</v>
      </c>
      <c r="G28" s="47">
        <v>1244992.3818999999</v>
      </c>
      <c r="H28" s="48">
        <v>-14.131402662199701</v>
      </c>
      <c r="I28" s="47">
        <v>63354.413999999997</v>
      </c>
      <c r="J28" s="48">
        <v>5.9261933318395901</v>
      </c>
      <c r="K28" s="47">
        <v>83389.138999999996</v>
      </c>
      <c r="L28" s="48">
        <v>6.6979637957895504</v>
      </c>
      <c r="M28" s="48">
        <v>-0.240255808373318</v>
      </c>
      <c r="N28" s="47">
        <v>6818609.7737999996</v>
      </c>
      <c r="O28" s="47">
        <v>6818609.7737999996</v>
      </c>
      <c r="P28" s="47">
        <v>44043</v>
      </c>
      <c r="Q28" s="47">
        <v>44721</v>
      </c>
      <c r="R28" s="48">
        <v>-1.5160662775877101</v>
      </c>
      <c r="S28" s="47">
        <v>24.273039876938402</v>
      </c>
      <c r="T28" s="47">
        <v>24.480608658124801</v>
      </c>
      <c r="U28" s="49">
        <v>-0.85514126882630903</v>
      </c>
    </row>
    <row r="29" spans="1:21" ht="12" thickBot="1">
      <c r="A29" s="67"/>
      <c r="B29" s="69" t="s">
        <v>27</v>
      </c>
      <c r="C29" s="70"/>
      <c r="D29" s="47">
        <v>666367.12690000003</v>
      </c>
      <c r="E29" s="47">
        <v>772857.55009999999</v>
      </c>
      <c r="F29" s="48">
        <v>86.221209434232605</v>
      </c>
      <c r="G29" s="47">
        <v>802055.17960000003</v>
      </c>
      <c r="H29" s="48">
        <v>-16.917545843625199</v>
      </c>
      <c r="I29" s="47">
        <v>98718.246400000004</v>
      </c>
      <c r="J29" s="48">
        <v>14.814393209828101</v>
      </c>
      <c r="K29" s="47">
        <v>203616.7622</v>
      </c>
      <c r="L29" s="48">
        <v>25.386877035261801</v>
      </c>
      <c r="M29" s="48">
        <v>-0.51517622943520103</v>
      </c>
      <c r="N29" s="47">
        <v>3526482.8426000001</v>
      </c>
      <c r="O29" s="47">
        <v>3526482.8426000001</v>
      </c>
      <c r="P29" s="47">
        <v>100498</v>
      </c>
      <c r="Q29" s="47">
        <v>100304</v>
      </c>
      <c r="R29" s="48">
        <v>0.19341202743659</v>
      </c>
      <c r="S29" s="47">
        <v>6.6306506288682403</v>
      </c>
      <c r="T29" s="47">
        <v>6.5315541414101101</v>
      </c>
      <c r="U29" s="49">
        <v>1.49452132233724</v>
      </c>
    </row>
    <row r="30" spans="1:21" ht="12" thickBot="1">
      <c r="A30" s="67"/>
      <c r="B30" s="69" t="s">
        <v>28</v>
      </c>
      <c r="C30" s="70"/>
      <c r="D30" s="47">
        <v>1127978.4768999999</v>
      </c>
      <c r="E30" s="47">
        <v>971593.13139999995</v>
      </c>
      <c r="F30" s="48">
        <v>116.095764826441</v>
      </c>
      <c r="G30" s="47">
        <v>682273.0736</v>
      </c>
      <c r="H30" s="48">
        <v>65.326541607196205</v>
      </c>
      <c r="I30" s="47">
        <v>172391.39129999999</v>
      </c>
      <c r="J30" s="48">
        <v>15.2832163760588</v>
      </c>
      <c r="K30" s="47">
        <v>136600.53320000001</v>
      </c>
      <c r="L30" s="48">
        <v>20.021387108131101</v>
      </c>
      <c r="M30" s="48">
        <v>0.26201111563450302</v>
      </c>
      <c r="N30" s="47">
        <v>6061123.6809</v>
      </c>
      <c r="O30" s="47">
        <v>6061123.6809</v>
      </c>
      <c r="P30" s="47">
        <v>78108</v>
      </c>
      <c r="Q30" s="47">
        <v>78404</v>
      </c>
      <c r="R30" s="48">
        <v>-0.37753175858374899</v>
      </c>
      <c r="S30" s="47">
        <v>14.441266924002701</v>
      </c>
      <c r="T30" s="47">
        <v>14.3890051043314</v>
      </c>
      <c r="U30" s="49">
        <v>0.36189220756240897</v>
      </c>
    </row>
    <row r="31" spans="1:21" ht="12" thickBot="1">
      <c r="A31" s="67"/>
      <c r="B31" s="69" t="s">
        <v>29</v>
      </c>
      <c r="C31" s="70"/>
      <c r="D31" s="47">
        <v>1787264.6115999999</v>
      </c>
      <c r="E31" s="47">
        <v>1051784.6122999999</v>
      </c>
      <c r="F31" s="48">
        <v>169.92686436928199</v>
      </c>
      <c r="G31" s="47">
        <v>706910.32490000001</v>
      </c>
      <c r="H31" s="48">
        <v>152.82762871695601</v>
      </c>
      <c r="I31" s="47">
        <v>-31128.219499999999</v>
      </c>
      <c r="J31" s="48">
        <v>-1.7416682061495801</v>
      </c>
      <c r="K31" s="47">
        <v>33364.349300000002</v>
      </c>
      <c r="L31" s="48">
        <v>4.7197428195322697</v>
      </c>
      <c r="M31" s="48">
        <v>-1.93297846812795</v>
      </c>
      <c r="N31" s="47">
        <v>31217040.131999999</v>
      </c>
      <c r="O31" s="47">
        <v>31217040.131999999</v>
      </c>
      <c r="P31" s="47">
        <v>36631</v>
      </c>
      <c r="Q31" s="47">
        <v>35908</v>
      </c>
      <c r="R31" s="48">
        <v>2.0134788904979399</v>
      </c>
      <c r="S31" s="47">
        <v>48.791040692309799</v>
      </c>
      <c r="T31" s="47">
        <v>47.413681903753996</v>
      </c>
      <c r="U31" s="49">
        <v>2.8229748105636201</v>
      </c>
    </row>
    <row r="32" spans="1:21" ht="12" thickBot="1">
      <c r="A32" s="67"/>
      <c r="B32" s="69" t="s">
        <v>30</v>
      </c>
      <c r="C32" s="70"/>
      <c r="D32" s="47">
        <v>156359.97440000001</v>
      </c>
      <c r="E32" s="47">
        <v>167326.69409999999</v>
      </c>
      <c r="F32" s="48">
        <v>93.445923402128599</v>
      </c>
      <c r="G32" s="47">
        <v>146676.01879999999</v>
      </c>
      <c r="H32" s="48">
        <v>6.6022760088713301</v>
      </c>
      <c r="I32" s="47">
        <v>41536.607100000001</v>
      </c>
      <c r="J32" s="48">
        <v>26.564731325512401</v>
      </c>
      <c r="K32" s="47">
        <v>42327.028400000003</v>
      </c>
      <c r="L32" s="48">
        <v>28.857497460246002</v>
      </c>
      <c r="M32" s="48">
        <v>-1.8674150534036E-2</v>
      </c>
      <c r="N32" s="47">
        <v>798237.39740000002</v>
      </c>
      <c r="O32" s="47">
        <v>798237.39740000002</v>
      </c>
      <c r="P32" s="47">
        <v>31152</v>
      </c>
      <c r="Q32" s="47">
        <v>30094</v>
      </c>
      <c r="R32" s="48">
        <v>3.5156509603243098</v>
      </c>
      <c r="S32" s="47">
        <v>5.0192595788392396</v>
      </c>
      <c r="T32" s="47">
        <v>5.0278508274074598</v>
      </c>
      <c r="U32" s="49">
        <v>-0.17116565567630199</v>
      </c>
    </row>
    <row r="33" spans="1:21" ht="12" thickBot="1">
      <c r="A33" s="67"/>
      <c r="B33" s="69" t="s">
        <v>31</v>
      </c>
      <c r="C33" s="70"/>
      <c r="D33" s="47">
        <v>44.230899999999998</v>
      </c>
      <c r="E33" s="50"/>
      <c r="F33" s="50"/>
      <c r="G33" s="47">
        <v>116.03400000000001</v>
      </c>
      <c r="H33" s="48">
        <v>-61.881086578071901</v>
      </c>
      <c r="I33" s="47">
        <v>10.162100000000001</v>
      </c>
      <c r="J33" s="48">
        <v>22.975114682269599</v>
      </c>
      <c r="K33" s="47">
        <v>21.7881</v>
      </c>
      <c r="L33" s="48">
        <v>18.777341124153299</v>
      </c>
      <c r="M33" s="48">
        <v>-0.53359402609681394</v>
      </c>
      <c r="N33" s="47">
        <v>151.98500000000001</v>
      </c>
      <c r="O33" s="47">
        <v>151.98500000000001</v>
      </c>
      <c r="P33" s="47">
        <v>8</v>
      </c>
      <c r="Q33" s="47">
        <v>14</v>
      </c>
      <c r="R33" s="48">
        <v>-42.857142857142897</v>
      </c>
      <c r="S33" s="47">
        <v>5.5288624999999998</v>
      </c>
      <c r="T33" s="47">
        <v>4.3956285714285697</v>
      </c>
      <c r="U33" s="49">
        <v>20.496692196114999</v>
      </c>
    </row>
    <row r="34" spans="1:21" ht="12" thickBot="1">
      <c r="A34" s="67"/>
      <c r="B34" s="69" t="s">
        <v>32</v>
      </c>
      <c r="C34" s="70"/>
      <c r="D34" s="47">
        <v>351939.49</v>
      </c>
      <c r="E34" s="47">
        <v>310336.91330000001</v>
      </c>
      <c r="F34" s="48">
        <v>113.405616578967</v>
      </c>
      <c r="G34" s="47">
        <v>232230.27470000001</v>
      </c>
      <c r="H34" s="48">
        <v>51.547635403972599</v>
      </c>
      <c r="I34" s="47">
        <v>27875.602299999999</v>
      </c>
      <c r="J34" s="48">
        <v>7.9205667712935499</v>
      </c>
      <c r="K34" s="47">
        <v>32768.651899999997</v>
      </c>
      <c r="L34" s="48">
        <v>14.1104134430066</v>
      </c>
      <c r="M34" s="48">
        <v>-0.14932105278337701</v>
      </c>
      <c r="N34" s="47">
        <v>2539764.8413999998</v>
      </c>
      <c r="O34" s="47">
        <v>2539764.8413999998</v>
      </c>
      <c r="P34" s="47">
        <v>17842</v>
      </c>
      <c r="Q34" s="47">
        <v>18803</v>
      </c>
      <c r="R34" s="48">
        <v>-5.1108865606552101</v>
      </c>
      <c r="S34" s="47">
        <v>19.725338527070999</v>
      </c>
      <c r="T34" s="47">
        <v>20.286760245705501</v>
      </c>
      <c r="U34" s="49">
        <v>-2.8461956070565</v>
      </c>
    </row>
    <row r="35" spans="1:21" ht="12" thickBot="1">
      <c r="A35" s="67"/>
      <c r="B35" s="69" t="s">
        <v>37</v>
      </c>
      <c r="C35" s="70"/>
      <c r="D35" s="50"/>
      <c r="E35" s="47">
        <v>665699.73990000004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67"/>
      <c r="B36" s="69" t="s">
        <v>38</v>
      </c>
      <c r="C36" s="70"/>
      <c r="D36" s="50"/>
      <c r="E36" s="47">
        <v>126840.7062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7"/>
      <c r="B37" s="69" t="s">
        <v>39</v>
      </c>
      <c r="C37" s="70"/>
      <c r="D37" s="50"/>
      <c r="E37" s="47">
        <v>213767.98819999999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67"/>
      <c r="B38" s="69" t="s">
        <v>33</v>
      </c>
      <c r="C38" s="70"/>
      <c r="D38" s="47">
        <v>380567.94880000001</v>
      </c>
      <c r="E38" s="47">
        <v>294868.89429999999</v>
      </c>
      <c r="F38" s="48">
        <v>129.06344350205001</v>
      </c>
      <c r="G38" s="47">
        <v>251516.98329999999</v>
      </c>
      <c r="H38" s="48">
        <v>51.3090463342878</v>
      </c>
      <c r="I38" s="47">
        <v>19297.023799999999</v>
      </c>
      <c r="J38" s="48">
        <v>5.0705856499074704</v>
      </c>
      <c r="K38" s="47">
        <v>12567.4774</v>
      </c>
      <c r="L38" s="48">
        <v>4.9966714911692396</v>
      </c>
      <c r="M38" s="48">
        <v>0.53547312525901203</v>
      </c>
      <c r="N38" s="47">
        <v>2300392.7568000001</v>
      </c>
      <c r="O38" s="47">
        <v>2300392.7568000001</v>
      </c>
      <c r="P38" s="47">
        <v>533</v>
      </c>
      <c r="Q38" s="47">
        <v>494</v>
      </c>
      <c r="R38" s="48">
        <v>7.8947368421052699</v>
      </c>
      <c r="S38" s="47">
        <v>714.01116097560998</v>
      </c>
      <c r="T38" s="47">
        <v>663.33263927125495</v>
      </c>
      <c r="U38" s="49">
        <v>7.0977212226078699</v>
      </c>
    </row>
    <row r="39" spans="1:21" ht="12" customHeight="1" thickBot="1">
      <c r="A39" s="67"/>
      <c r="B39" s="69" t="s">
        <v>34</v>
      </c>
      <c r="C39" s="70"/>
      <c r="D39" s="47">
        <v>746083.84219999996</v>
      </c>
      <c r="E39" s="47">
        <v>447120.47220000002</v>
      </c>
      <c r="F39" s="48">
        <v>166.86416493724599</v>
      </c>
      <c r="G39" s="47">
        <v>717979.38199999998</v>
      </c>
      <c r="H39" s="48">
        <v>3.91438262777302</v>
      </c>
      <c r="I39" s="47">
        <v>44554.484199999999</v>
      </c>
      <c r="J39" s="48">
        <v>5.97177980273917</v>
      </c>
      <c r="K39" s="47">
        <v>63577.242899999997</v>
      </c>
      <c r="L39" s="48">
        <v>8.8550234858972594</v>
      </c>
      <c r="M39" s="48">
        <v>-0.29920704063749198</v>
      </c>
      <c r="N39" s="47">
        <v>5693556.0707</v>
      </c>
      <c r="O39" s="47">
        <v>5693556.0707</v>
      </c>
      <c r="P39" s="47">
        <v>3017</v>
      </c>
      <c r="Q39" s="47">
        <v>2873</v>
      </c>
      <c r="R39" s="48">
        <v>5.0121823877479903</v>
      </c>
      <c r="S39" s="47">
        <v>247.29328544912201</v>
      </c>
      <c r="T39" s="47">
        <v>226.997621232162</v>
      </c>
      <c r="U39" s="49">
        <v>8.2071230442428593</v>
      </c>
    </row>
    <row r="40" spans="1:21" ht="12" thickBot="1">
      <c r="A40" s="67"/>
      <c r="B40" s="69" t="s">
        <v>40</v>
      </c>
      <c r="C40" s="70"/>
      <c r="D40" s="50"/>
      <c r="E40" s="47">
        <v>280576.59889999998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67"/>
      <c r="B41" s="69" t="s">
        <v>41</v>
      </c>
      <c r="C41" s="70"/>
      <c r="D41" s="50"/>
      <c r="E41" s="47">
        <v>76806.200800000006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8"/>
      <c r="B42" s="69" t="s">
        <v>35</v>
      </c>
      <c r="C42" s="70"/>
      <c r="D42" s="52">
        <v>47028.571400000001</v>
      </c>
      <c r="E42" s="52">
        <v>0</v>
      </c>
      <c r="F42" s="53"/>
      <c r="G42" s="52">
        <v>28259.99</v>
      </c>
      <c r="H42" s="54">
        <v>66.413970422494899</v>
      </c>
      <c r="I42" s="52">
        <v>4833.7195000000002</v>
      </c>
      <c r="J42" s="54">
        <v>10.2782613974959</v>
      </c>
      <c r="K42" s="52">
        <v>2544.4155999999998</v>
      </c>
      <c r="L42" s="54">
        <v>9.0035969581022499</v>
      </c>
      <c r="M42" s="54">
        <v>0.89973662321517001</v>
      </c>
      <c r="N42" s="52">
        <v>250357.21669999999</v>
      </c>
      <c r="O42" s="52">
        <v>250357.21669999999</v>
      </c>
      <c r="P42" s="52">
        <v>57</v>
      </c>
      <c r="Q42" s="52">
        <v>54</v>
      </c>
      <c r="R42" s="54">
        <v>5.5555555555555598</v>
      </c>
      <c r="S42" s="52">
        <v>825.06265614035101</v>
      </c>
      <c r="T42" s="52">
        <v>1380.7861148148099</v>
      </c>
      <c r="U42" s="55">
        <v>-67.355303811002898</v>
      </c>
    </row>
  </sheetData>
  <mergeCells count="40">
    <mergeCell ref="B36:C36"/>
    <mergeCell ref="B23:C23"/>
    <mergeCell ref="B24:C24"/>
    <mergeCell ref="B13:C13"/>
    <mergeCell ref="B14:C14"/>
    <mergeCell ref="B15:C15"/>
    <mergeCell ref="B16:C16"/>
    <mergeCell ref="B17:C17"/>
    <mergeCell ref="B18:C18"/>
    <mergeCell ref="B32:C32"/>
    <mergeCell ref="B33:C33"/>
    <mergeCell ref="B34:C34"/>
    <mergeCell ref="B35:C35"/>
    <mergeCell ref="A1:U4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37:C37"/>
    <mergeCell ref="B38:C38"/>
    <mergeCell ref="B39:C39"/>
    <mergeCell ref="B40:C40"/>
    <mergeCell ref="B41:C41"/>
    <mergeCell ref="B42:C42"/>
    <mergeCell ref="B31:C31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69156</v>
      </c>
      <c r="D2" s="32">
        <v>801596.06415470096</v>
      </c>
      <c r="E2" s="32">
        <v>701357.10969316203</v>
      </c>
      <c r="F2" s="32">
        <v>100238.954461538</v>
      </c>
      <c r="G2" s="32">
        <v>701357.10969316203</v>
      </c>
      <c r="H2" s="32">
        <v>0.12504920987510401</v>
      </c>
    </row>
    <row r="3" spans="1:8" ht="14.25">
      <c r="A3" s="32">
        <v>2</v>
      </c>
      <c r="B3" s="33">
        <v>13</v>
      </c>
      <c r="C3" s="32">
        <v>24479.035</v>
      </c>
      <c r="D3" s="32">
        <v>200564.605728583</v>
      </c>
      <c r="E3" s="32">
        <v>174567.479727139</v>
      </c>
      <c r="F3" s="32">
        <v>25997.1260014447</v>
      </c>
      <c r="G3" s="32">
        <v>174567.479727139</v>
      </c>
      <c r="H3" s="32">
        <v>0.12961970985362001</v>
      </c>
    </row>
    <row r="4" spans="1:8" ht="14.25">
      <c r="A4" s="32">
        <v>3</v>
      </c>
      <c r="B4" s="33">
        <v>14</v>
      </c>
      <c r="C4" s="32">
        <v>132398</v>
      </c>
      <c r="D4" s="32">
        <v>150681.601048718</v>
      </c>
      <c r="E4" s="32">
        <v>111386.7098</v>
      </c>
      <c r="F4" s="32">
        <v>39294.891248717897</v>
      </c>
      <c r="G4" s="32">
        <v>111386.7098</v>
      </c>
      <c r="H4" s="32">
        <v>0.26078095119266198</v>
      </c>
    </row>
    <row r="5" spans="1:8" ht="14.25">
      <c r="A5" s="32">
        <v>4</v>
      </c>
      <c r="B5" s="33">
        <v>15</v>
      </c>
      <c r="C5" s="32">
        <v>4931</v>
      </c>
      <c r="D5" s="32">
        <v>77001.746445299097</v>
      </c>
      <c r="E5" s="32">
        <v>61473.478594017099</v>
      </c>
      <c r="F5" s="32">
        <v>15528.2678512821</v>
      </c>
      <c r="G5" s="32">
        <v>61473.478594017099</v>
      </c>
      <c r="H5" s="32">
        <v>0.20166124235004301</v>
      </c>
    </row>
    <row r="6" spans="1:8" ht="14.25">
      <c r="A6" s="32">
        <v>5</v>
      </c>
      <c r="B6" s="33">
        <v>16</v>
      </c>
      <c r="C6" s="32">
        <v>2215</v>
      </c>
      <c r="D6" s="32">
        <v>206596.35413333299</v>
      </c>
      <c r="E6" s="32">
        <v>207063.157602564</v>
      </c>
      <c r="F6" s="32">
        <v>-466.803469230769</v>
      </c>
      <c r="G6" s="32">
        <v>207063.157602564</v>
      </c>
      <c r="H6" s="32">
        <v>-2.2594951938479202E-3</v>
      </c>
    </row>
    <row r="7" spans="1:8" ht="14.25">
      <c r="A7" s="32">
        <v>6</v>
      </c>
      <c r="B7" s="33">
        <v>17</v>
      </c>
      <c r="C7" s="32">
        <v>17125</v>
      </c>
      <c r="D7" s="32">
        <v>376874.27832051303</v>
      </c>
      <c r="E7" s="32">
        <v>307192.08159914502</v>
      </c>
      <c r="F7" s="32">
        <v>69682.196721367494</v>
      </c>
      <c r="G7" s="32">
        <v>307192.08159914502</v>
      </c>
      <c r="H7" s="32">
        <v>0.18489507172496999</v>
      </c>
    </row>
    <row r="8" spans="1:8" ht="14.25">
      <c r="A8" s="32">
        <v>7</v>
      </c>
      <c r="B8" s="33">
        <v>18</v>
      </c>
      <c r="C8" s="32">
        <v>42971</v>
      </c>
      <c r="D8" s="32">
        <v>198735.72730512801</v>
      </c>
      <c r="E8" s="32">
        <v>161920.786769231</v>
      </c>
      <c r="F8" s="32">
        <v>36814.940535897404</v>
      </c>
      <c r="G8" s="32">
        <v>161920.786769231</v>
      </c>
      <c r="H8" s="32">
        <v>0.185245708132659</v>
      </c>
    </row>
    <row r="9" spans="1:8" ht="14.25">
      <c r="A9" s="32">
        <v>8</v>
      </c>
      <c r="B9" s="33">
        <v>19</v>
      </c>
      <c r="C9" s="32">
        <v>13708</v>
      </c>
      <c r="D9" s="32">
        <v>96188.670955555601</v>
      </c>
      <c r="E9" s="32">
        <v>84051.260415384604</v>
      </c>
      <c r="F9" s="32">
        <v>12137.4105401709</v>
      </c>
      <c r="G9" s="32">
        <v>84051.260415384604</v>
      </c>
      <c r="H9" s="32">
        <v>0.126183368785489</v>
      </c>
    </row>
    <row r="10" spans="1:8" ht="14.25">
      <c r="A10" s="32">
        <v>9</v>
      </c>
      <c r="B10" s="33">
        <v>21</v>
      </c>
      <c r="C10" s="32">
        <v>167169</v>
      </c>
      <c r="D10" s="32">
        <v>729903.99710000004</v>
      </c>
      <c r="E10" s="32">
        <v>680039.80680000002</v>
      </c>
      <c r="F10" s="32">
        <v>49864.190300000002</v>
      </c>
      <c r="G10" s="32">
        <v>680039.80680000002</v>
      </c>
      <c r="H10" s="32">
        <v>6.8316094305712394E-2</v>
      </c>
    </row>
    <row r="11" spans="1:8" ht="14.25">
      <c r="A11" s="32">
        <v>10</v>
      </c>
      <c r="B11" s="33">
        <v>22</v>
      </c>
      <c r="C11" s="32">
        <v>30426</v>
      </c>
      <c r="D11" s="32">
        <v>598126.56368803396</v>
      </c>
      <c r="E11" s="32">
        <v>599831.009793162</v>
      </c>
      <c r="F11" s="32">
        <v>-1704.4461051282101</v>
      </c>
      <c r="G11" s="32">
        <v>599831.009793162</v>
      </c>
      <c r="H11" s="32">
        <v>-2.8496412107474902E-3</v>
      </c>
    </row>
    <row r="12" spans="1:8" ht="14.25">
      <c r="A12" s="32">
        <v>11</v>
      </c>
      <c r="B12" s="33">
        <v>23</v>
      </c>
      <c r="C12" s="32">
        <v>216928.71799999999</v>
      </c>
      <c r="D12" s="32">
        <v>2129021.18434786</v>
      </c>
      <c r="E12" s="32">
        <v>1851266.5211179501</v>
      </c>
      <c r="F12" s="32">
        <v>277754.66322991502</v>
      </c>
      <c r="G12" s="32">
        <v>1851266.5211179501</v>
      </c>
      <c r="H12" s="32">
        <v>0.13046120220499</v>
      </c>
    </row>
    <row r="13" spans="1:8" ht="14.25">
      <c r="A13" s="32">
        <v>12</v>
      </c>
      <c r="B13" s="33">
        <v>24</v>
      </c>
      <c r="C13" s="32">
        <v>28777.446</v>
      </c>
      <c r="D13" s="32">
        <v>620325.98691025598</v>
      </c>
      <c r="E13" s="32">
        <v>551732.53908034205</v>
      </c>
      <c r="F13" s="32">
        <v>68593.447829914498</v>
      </c>
      <c r="G13" s="32">
        <v>551732.53908034205</v>
      </c>
      <c r="H13" s="32">
        <v>0.110576453795798</v>
      </c>
    </row>
    <row r="14" spans="1:8" ht="14.25">
      <c r="A14" s="32">
        <v>13</v>
      </c>
      <c r="B14" s="33">
        <v>25</v>
      </c>
      <c r="C14" s="32">
        <v>97084</v>
      </c>
      <c r="D14" s="32">
        <v>1359380.977</v>
      </c>
      <c r="E14" s="32">
        <v>1299478.7342000001</v>
      </c>
      <c r="F14" s="32">
        <v>59902.2428</v>
      </c>
      <c r="G14" s="32">
        <v>1299478.7342000001</v>
      </c>
      <c r="H14" s="32">
        <v>4.4065823940097698E-2</v>
      </c>
    </row>
    <row r="15" spans="1:8" ht="14.25">
      <c r="A15" s="32">
        <v>14</v>
      </c>
      <c r="B15" s="33">
        <v>26</v>
      </c>
      <c r="C15" s="32">
        <v>75070</v>
      </c>
      <c r="D15" s="32">
        <v>411292.24201756303</v>
      </c>
      <c r="E15" s="32">
        <v>361558.07546317199</v>
      </c>
      <c r="F15" s="32">
        <v>49734.1665543907</v>
      </c>
      <c r="G15" s="32">
        <v>361558.07546317199</v>
      </c>
      <c r="H15" s="32">
        <v>0.120921722983209</v>
      </c>
    </row>
    <row r="16" spans="1:8" ht="14.25">
      <c r="A16" s="32">
        <v>15</v>
      </c>
      <c r="B16" s="33">
        <v>27</v>
      </c>
      <c r="C16" s="32">
        <v>167368.01699999999</v>
      </c>
      <c r="D16" s="32">
        <v>1200405.4446</v>
      </c>
      <c r="E16" s="32">
        <v>1057284.8330999999</v>
      </c>
      <c r="F16" s="32">
        <v>143120.6115</v>
      </c>
      <c r="G16" s="32">
        <v>1057284.8330999999</v>
      </c>
      <c r="H16" s="32">
        <v>0.119226893000049</v>
      </c>
    </row>
    <row r="17" spans="1:8" ht="14.25">
      <c r="A17" s="32">
        <v>16</v>
      </c>
      <c r="B17" s="33">
        <v>29</v>
      </c>
      <c r="C17" s="32">
        <v>201349</v>
      </c>
      <c r="D17" s="32">
        <v>2535442.6436487199</v>
      </c>
      <c r="E17" s="32">
        <v>2291383.4441495701</v>
      </c>
      <c r="F17" s="32">
        <v>244059.199499145</v>
      </c>
      <c r="G17" s="32">
        <v>2291383.4441495701</v>
      </c>
      <c r="H17" s="32">
        <v>9.6259010279926199E-2</v>
      </c>
    </row>
    <row r="18" spans="1:8" ht="14.25">
      <c r="A18" s="32">
        <v>17</v>
      </c>
      <c r="B18" s="33">
        <v>31</v>
      </c>
      <c r="C18" s="32">
        <v>43758.008000000002</v>
      </c>
      <c r="D18" s="32">
        <v>319218.71941185999</v>
      </c>
      <c r="E18" s="32">
        <v>261775.990673191</v>
      </c>
      <c r="F18" s="32">
        <v>57442.728738669197</v>
      </c>
      <c r="G18" s="32">
        <v>261775.990673191</v>
      </c>
      <c r="H18" s="32">
        <v>0.179947870364569</v>
      </c>
    </row>
    <row r="19" spans="1:8" ht="14.25">
      <c r="A19" s="32">
        <v>18</v>
      </c>
      <c r="B19" s="33">
        <v>32</v>
      </c>
      <c r="C19" s="32">
        <v>25161.614000000001</v>
      </c>
      <c r="D19" s="32">
        <v>394953.94933449797</v>
      </c>
      <c r="E19" s="32">
        <v>378600.66171125497</v>
      </c>
      <c r="F19" s="32">
        <v>16353.287623243499</v>
      </c>
      <c r="G19" s="32">
        <v>378600.66171125497</v>
      </c>
      <c r="H19" s="32">
        <v>4.1405555383859198E-2</v>
      </c>
    </row>
    <row r="20" spans="1:8" ht="14.25">
      <c r="A20" s="32">
        <v>19</v>
      </c>
      <c r="B20" s="33">
        <v>33</v>
      </c>
      <c r="C20" s="32">
        <v>56104.031000000003</v>
      </c>
      <c r="D20" s="32">
        <v>766875.32414275804</v>
      </c>
      <c r="E20" s="32">
        <v>620063.67512435897</v>
      </c>
      <c r="F20" s="32">
        <v>146811.64901839901</v>
      </c>
      <c r="G20" s="32">
        <v>620063.67512435897</v>
      </c>
      <c r="H20" s="32">
        <v>0.19144135219438799</v>
      </c>
    </row>
    <row r="21" spans="1:8" ht="14.25">
      <c r="A21" s="32">
        <v>20</v>
      </c>
      <c r="B21" s="33">
        <v>34</v>
      </c>
      <c r="C21" s="32">
        <v>54867.154000000002</v>
      </c>
      <c r="D21" s="32">
        <v>310084.11375212902</v>
      </c>
      <c r="E21" s="32">
        <v>219165.42656104901</v>
      </c>
      <c r="F21" s="32">
        <v>90918.6871910802</v>
      </c>
      <c r="G21" s="32">
        <v>219165.42656104901</v>
      </c>
      <c r="H21" s="32">
        <v>0.29320653061174701</v>
      </c>
    </row>
    <row r="22" spans="1:8" ht="14.25">
      <c r="A22" s="32">
        <v>21</v>
      </c>
      <c r="B22" s="33">
        <v>35</v>
      </c>
      <c r="C22" s="32">
        <v>45628.383000000002</v>
      </c>
      <c r="D22" s="32">
        <v>1069057.49573628</v>
      </c>
      <c r="E22" s="32">
        <v>1005703.08101681</v>
      </c>
      <c r="F22" s="32">
        <v>63354.414719469001</v>
      </c>
      <c r="G22" s="32">
        <v>1005703.08101681</v>
      </c>
      <c r="H22" s="32">
        <v>5.9261933967204902E-2</v>
      </c>
    </row>
    <row r="23" spans="1:8" ht="14.25">
      <c r="A23" s="32">
        <v>22</v>
      </c>
      <c r="B23" s="33">
        <v>36</v>
      </c>
      <c r="C23" s="32">
        <v>166927.01</v>
      </c>
      <c r="D23" s="32">
        <v>666367.12441504397</v>
      </c>
      <c r="E23" s="32">
        <v>567648.89339935302</v>
      </c>
      <c r="F23" s="32">
        <v>98718.231015691403</v>
      </c>
      <c r="G23" s="32">
        <v>567648.89339935302</v>
      </c>
      <c r="H23" s="32">
        <v>0.14814390956389001</v>
      </c>
    </row>
    <row r="24" spans="1:8" ht="14.25">
      <c r="A24" s="32">
        <v>23</v>
      </c>
      <c r="B24" s="33">
        <v>37</v>
      </c>
      <c r="C24" s="32">
        <v>118412.492</v>
      </c>
      <c r="D24" s="32">
        <v>1127978.48235664</v>
      </c>
      <c r="E24" s="32">
        <v>955587.10065319797</v>
      </c>
      <c r="F24" s="32">
        <v>172391.38170343899</v>
      </c>
      <c r="G24" s="32">
        <v>955587.10065319797</v>
      </c>
      <c r="H24" s="32">
        <v>0.15283215451350499</v>
      </c>
    </row>
    <row r="25" spans="1:8" ht="14.25">
      <c r="A25" s="32">
        <v>24</v>
      </c>
      <c r="B25" s="33">
        <v>38</v>
      </c>
      <c r="C25" s="32">
        <v>452878.68</v>
      </c>
      <c r="D25" s="32">
        <v>1787264.31968761</v>
      </c>
      <c r="E25" s="32">
        <v>1818392.7411088501</v>
      </c>
      <c r="F25" s="32">
        <v>-31128.421421238902</v>
      </c>
      <c r="G25" s="32">
        <v>1818392.7411088501</v>
      </c>
      <c r="H25" s="32">
        <v>-1.7416797883974901E-2</v>
      </c>
    </row>
    <row r="26" spans="1:8" ht="14.25">
      <c r="A26" s="32">
        <v>25</v>
      </c>
      <c r="B26" s="33">
        <v>39</v>
      </c>
      <c r="C26" s="32">
        <v>101321.686</v>
      </c>
      <c r="D26" s="32">
        <v>156359.858278965</v>
      </c>
      <c r="E26" s="32">
        <v>114823.349748854</v>
      </c>
      <c r="F26" s="32">
        <v>41536.508530111103</v>
      </c>
      <c r="G26" s="32">
        <v>114823.349748854</v>
      </c>
      <c r="H26" s="32">
        <v>0.265646880134701</v>
      </c>
    </row>
    <row r="27" spans="1:8" ht="14.25">
      <c r="A27" s="32">
        <v>26</v>
      </c>
      <c r="B27" s="33">
        <v>40</v>
      </c>
      <c r="C27" s="32">
        <v>11</v>
      </c>
      <c r="D27" s="32">
        <v>44.230800000000002</v>
      </c>
      <c r="E27" s="32">
        <v>34.068800000000003</v>
      </c>
      <c r="F27" s="32">
        <v>10.162000000000001</v>
      </c>
      <c r="G27" s="32">
        <v>34.068800000000003</v>
      </c>
      <c r="H27" s="32">
        <v>0.22974940539171801</v>
      </c>
    </row>
    <row r="28" spans="1:8" ht="14.25">
      <c r="A28" s="32">
        <v>27</v>
      </c>
      <c r="B28" s="33">
        <v>42</v>
      </c>
      <c r="C28" s="32">
        <v>23044.542000000001</v>
      </c>
      <c r="D28" s="32">
        <v>351939.48940000002</v>
      </c>
      <c r="E28" s="32">
        <v>324063.93040000001</v>
      </c>
      <c r="F28" s="32">
        <v>27875.559000000001</v>
      </c>
      <c r="G28" s="32">
        <v>324063.93040000001</v>
      </c>
      <c r="H28" s="32">
        <v>7.9205544815454901E-2</v>
      </c>
    </row>
    <row r="29" spans="1:8" ht="14.25">
      <c r="A29" s="32">
        <v>28</v>
      </c>
      <c r="B29" s="33">
        <v>75</v>
      </c>
      <c r="C29" s="32">
        <v>542</v>
      </c>
      <c r="D29" s="32">
        <v>380567.94871794898</v>
      </c>
      <c r="E29" s="32">
        <v>361270.92606837599</v>
      </c>
      <c r="F29" s="32">
        <v>19297.022649572598</v>
      </c>
      <c r="G29" s="32">
        <v>361270.92606837599</v>
      </c>
      <c r="H29" s="32">
        <v>5.0705853487084597E-2</v>
      </c>
    </row>
    <row r="30" spans="1:8" ht="14.25">
      <c r="A30" s="32">
        <v>29</v>
      </c>
      <c r="B30" s="33">
        <v>76</v>
      </c>
      <c r="C30" s="32">
        <v>3285</v>
      </c>
      <c r="D30" s="32">
        <v>746083.83533589705</v>
      </c>
      <c r="E30" s="32">
        <v>701529.35622820503</v>
      </c>
      <c r="F30" s="32">
        <v>44554.479107692299</v>
      </c>
      <c r="G30" s="32">
        <v>701529.35622820503</v>
      </c>
      <c r="H30" s="32">
        <v>5.9717791751423298E-2</v>
      </c>
    </row>
    <row r="31" spans="1:8" ht="14.25">
      <c r="A31" s="32">
        <v>30</v>
      </c>
      <c r="B31" s="33">
        <v>99</v>
      </c>
      <c r="C31" s="32">
        <v>58</v>
      </c>
      <c r="D31" s="32">
        <v>47028.571666288502</v>
      </c>
      <c r="E31" s="32">
        <v>42194.852356100098</v>
      </c>
      <c r="F31" s="32">
        <v>4833.7193101883404</v>
      </c>
      <c r="G31" s="32">
        <v>42194.852356100098</v>
      </c>
      <c r="H31" s="32">
        <v>0.10278260935688401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2014-01-06T00:31:43Z</dcterms:modified>
</cp:coreProperties>
</file>