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1" l="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6"/>
  <c r="L3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<sst xmlns="http://schemas.openxmlformats.org/spreadsheetml/2006/main" count="113" uniqueCount="71">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</sst>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312" Type="http://schemas.openxmlformats.org/officeDocument/2006/relationships/image" Target="cid:3176d9a713" TargetMode="External"/><Relationship Id="rId317" Type="http://schemas.openxmlformats.org/officeDocument/2006/relationships/hyperlink" Target="cid:5588ec4e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2" Type="http://schemas.openxmlformats.org/officeDocument/2006/relationships/image" Target="cid:41f092313" TargetMode="External"/><Relationship Id="rId307" Type="http://schemas.openxmlformats.org/officeDocument/2006/relationships/hyperlink" Target="cid:2722c4b8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0" sqref="E30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14351871.782099999</v>
      </c>
      <c r="F3" s="25">
        <f>RA!I7</f>
        <v>1481367.6909</v>
      </c>
      <c r="G3" s="16">
        <f>E3-F3</f>
        <v>12870504.0912</v>
      </c>
      <c r="H3" s="27">
        <f>RA!J7</f>
        <v>10.321773448029299</v>
      </c>
      <c r="I3" s="20">
        <f>SUM(I4:I39)</f>
        <v>14351874.519216849</v>
      </c>
      <c r="J3" s="21">
        <f>SUM(J4:J39)</f>
        <v>12870504.174034299</v>
      </c>
      <c r="K3" s="22">
        <f>E3-I3</f>
        <v>-2.7371168490499258</v>
      </c>
      <c r="L3" s="22">
        <f>G3-J3</f>
        <v>-8.2834299653768539E-2</v>
      </c>
    </row>
    <row r="4" spans="1:12">
      <c r="A4" s="59">
        <f>RA!A8</f>
        <v>41646</v>
      </c>
      <c r="B4" s="12">
        <v>12</v>
      </c>
      <c r="C4" s="56" t="s">
        <v>6</v>
      </c>
      <c r="D4" s="56"/>
      <c r="E4" s="15">
        <f>VLOOKUP(C4,RA!B8:D39,3,0)</f>
        <v>578856.35770000005</v>
      </c>
      <c r="F4" s="25">
        <f>VLOOKUP(C4,RA!B8:I43,8,0)</f>
        <v>59418.534500000002</v>
      </c>
      <c r="G4" s="16">
        <f t="shared" ref="G4:G39" si="0">E4-F4</f>
        <v>519437.82320000004</v>
      </c>
      <c r="H4" s="27">
        <f>RA!J8</f>
        <v>10.2648150460143</v>
      </c>
      <c r="I4" s="20">
        <f>VLOOKUP(B4,RMS!B:D,3,FALSE)</f>
        <v>578856.79313418805</v>
      </c>
      <c r="J4" s="21">
        <f>VLOOKUP(B4,RMS!B:E,4,FALSE)</f>
        <v>519437.82596666698</v>
      </c>
      <c r="K4" s="22">
        <f t="shared" ref="K4:K39" si="1">E4-I4</f>
        <v>-0.43543418799526989</v>
      </c>
      <c r="L4" s="22">
        <f t="shared" ref="L4:L39" si="2">G4-J4</f>
        <v>-2.7666669338941574E-3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57880.834699999999</v>
      </c>
      <c r="F5" s="25">
        <f>VLOOKUP(C5,RA!B9:I44,8,0)</f>
        <v>13731.7412</v>
      </c>
      <c r="G5" s="16">
        <f t="shared" si="0"/>
        <v>44149.093500000003</v>
      </c>
      <c r="H5" s="27">
        <f>RA!J9</f>
        <v>23.724158905400198</v>
      </c>
      <c r="I5" s="20">
        <f>VLOOKUP(B5,RMS!B:D,3,FALSE)</f>
        <v>57880.8466671961</v>
      </c>
      <c r="J5" s="21">
        <f>VLOOKUP(B5,RMS!B:E,4,FALSE)</f>
        <v>44149.087660003002</v>
      </c>
      <c r="K5" s="22">
        <f t="shared" si="1"/>
        <v>-1.1967196100158617E-2</v>
      </c>
      <c r="L5" s="22">
        <f t="shared" si="2"/>
        <v>5.8399970002938062E-3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73944.263300000006</v>
      </c>
      <c r="F6" s="25">
        <f>VLOOKUP(C6,RA!B10:I45,8,0)</f>
        <v>19951.876100000001</v>
      </c>
      <c r="G6" s="16">
        <f t="shared" si="0"/>
        <v>53992.387200000005</v>
      </c>
      <c r="H6" s="27">
        <f>RA!J10</f>
        <v>26.9823177750153</v>
      </c>
      <c r="I6" s="20">
        <f>VLOOKUP(B6,RMS!B:D,3,FALSE)</f>
        <v>73945.8228521368</v>
      </c>
      <c r="J6" s="21">
        <f>VLOOKUP(B6,RMS!B:E,4,FALSE)</f>
        <v>53992.386990598301</v>
      </c>
      <c r="K6" s="22">
        <f t="shared" si="1"/>
        <v>-1.5595521367940819</v>
      </c>
      <c r="L6" s="22">
        <f t="shared" si="2"/>
        <v>2.094017036142759E-4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64433.828800000003</v>
      </c>
      <c r="F7" s="25">
        <f>VLOOKUP(C7,RA!B11:I46,8,0)</f>
        <v>12522.0553</v>
      </c>
      <c r="G7" s="16">
        <f t="shared" si="0"/>
        <v>51911.773500000003</v>
      </c>
      <c r="H7" s="27">
        <f>RA!J11</f>
        <v>19.4339767373874</v>
      </c>
      <c r="I7" s="20">
        <f>VLOOKUP(B7,RMS!B:D,3,FALSE)</f>
        <v>64433.849273504296</v>
      </c>
      <c r="J7" s="21">
        <f>VLOOKUP(B7,RMS!B:E,4,FALSE)</f>
        <v>51911.772947008503</v>
      </c>
      <c r="K7" s="22">
        <f t="shared" si="1"/>
        <v>-2.0473504293477163E-2</v>
      </c>
      <c r="L7" s="22">
        <f t="shared" si="2"/>
        <v>5.5299149971688166E-4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201683.48560000001</v>
      </c>
      <c r="F8" s="25">
        <f>VLOOKUP(C8,RA!B12:I47,8,0)</f>
        <v>2513.5237000000002</v>
      </c>
      <c r="G8" s="16">
        <f t="shared" si="0"/>
        <v>199169.96190000002</v>
      </c>
      <c r="H8" s="27">
        <f>RA!J12</f>
        <v>1.24627144980283</v>
      </c>
      <c r="I8" s="20">
        <f>VLOOKUP(B8,RMS!B:D,3,FALSE)</f>
        <v>201683.47993076901</v>
      </c>
      <c r="J8" s="21">
        <f>VLOOKUP(B8,RMS!B:E,4,FALSE)</f>
        <v>199169.96171111101</v>
      </c>
      <c r="K8" s="22">
        <f t="shared" si="1"/>
        <v>5.6692310026846826E-3</v>
      </c>
      <c r="L8" s="22">
        <f t="shared" si="2"/>
        <v>1.8888901104219258E-4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309586.01530000003</v>
      </c>
      <c r="F9" s="25">
        <f>VLOOKUP(C9,RA!B13:I48,8,0)</f>
        <v>56529.1224</v>
      </c>
      <c r="G9" s="16">
        <f t="shared" si="0"/>
        <v>253056.89290000004</v>
      </c>
      <c r="H9" s="27">
        <f>RA!J13</f>
        <v>18.2595852545927</v>
      </c>
      <c r="I9" s="20">
        <f>VLOOKUP(B9,RMS!B:D,3,FALSE)</f>
        <v>309586.115457265</v>
      </c>
      <c r="J9" s="21">
        <f>VLOOKUP(B9,RMS!B:E,4,FALSE)</f>
        <v>253056.89269829099</v>
      </c>
      <c r="K9" s="22">
        <f t="shared" si="1"/>
        <v>-0.10015726496931165</v>
      </c>
      <c r="L9" s="22">
        <f t="shared" si="2"/>
        <v>2.0170904463157058E-4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174158.4142</v>
      </c>
      <c r="F10" s="25">
        <f>VLOOKUP(C10,RA!B14:I49,8,0)</f>
        <v>34654.925999999999</v>
      </c>
      <c r="G10" s="16">
        <f t="shared" si="0"/>
        <v>139503.48819999999</v>
      </c>
      <c r="H10" s="27">
        <f>RA!J14</f>
        <v>19.898508010186099</v>
      </c>
      <c r="I10" s="20">
        <f>VLOOKUP(B10,RMS!B:D,3,FALSE)</f>
        <v>174158.401211966</v>
      </c>
      <c r="J10" s="21">
        <f>VLOOKUP(B10,RMS!B:E,4,FALSE)</f>
        <v>139503.48946410301</v>
      </c>
      <c r="K10" s="22">
        <f t="shared" si="1"/>
        <v>1.2988033995497972E-2</v>
      </c>
      <c r="L10" s="22">
        <f t="shared" si="2"/>
        <v>-1.2641030189115554E-3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128638.8223</v>
      </c>
      <c r="F11" s="25">
        <f>VLOOKUP(C11,RA!B15:I50,8,0)</f>
        <v>15672.7143</v>
      </c>
      <c r="G11" s="16">
        <f t="shared" si="0"/>
        <v>112966.10800000001</v>
      </c>
      <c r="H11" s="27">
        <f>RA!J15</f>
        <v>12.1835026314603</v>
      </c>
      <c r="I11" s="20">
        <f>VLOOKUP(B11,RMS!B:D,3,FALSE)</f>
        <v>128638.855903419</v>
      </c>
      <c r="J11" s="21">
        <f>VLOOKUP(B11,RMS!B:E,4,FALSE)</f>
        <v>112966.10746923101</v>
      </c>
      <c r="K11" s="22">
        <f t="shared" si="1"/>
        <v>-3.3603418996790424E-2</v>
      </c>
      <c r="L11" s="22">
        <f t="shared" si="2"/>
        <v>5.3076900076121092E-4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418668.94329999998</v>
      </c>
      <c r="F12" s="25">
        <f>VLOOKUP(C12,RA!B16:I51,8,0)</f>
        <v>31078.5589</v>
      </c>
      <c r="G12" s="16">
        <f t="shared" si="0"/>
        <v>387590.38439999998</v>
      </c>
      <c r="H12" s="27">
        <f>RA!J16</f>
        <v>7.4231823012796196</v>
      </c>
      <c r="I12" s="20">
        <f>VLOOKUP(B12,RMS!B:D,3,FALSE)</f>
        <v>418668.87650000001</v>
      </c>
      <c r="J12" s="21">
        <f>VLOOKUP(B12,RMS!B:E,4,FALSE)</f>
        <v>387590.38439999998</v>
      </c>
      <c r="K12" s="22">
        <f t="shared" si="1"/>
        <v>6.6799999971408397E-2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588048.89450000005</v>
      </c>
      <c r="F13" s="25">
        <f>VLOOKUP(C13,RA!B17:I52,8,0)</f>
        <v>-885.27110000000005</v>
      </c>
      <c r="G13" s="16">
        <f t="shared" si="0"/>
        <v>588934.16560000007</v>
      </c>
      <c r="H13" s="27">
        <f>RA!J17</f>
        <v>-0.15054379121870801</v>
      </c>
      <c r="I13" s="20">
        <f>VLOOKUP(B13,RMS!B:D,3,FALSE)</f>
        <v>588048.94695811998</v>
      </c>
      <c r="J13" s="21">
        <f>VLOOKUP(B13,RMS!B:E,4,FALSE)</f>
        <v>588934.16607606795</v>
      </c>
      <c r="K13" s="22">
        <f t="shared" si="1"/>
        <v>-5.24581199279055E-2</v>
      </c>
      <c r="L13" s="22">
        <f t="shared" si="2"/>
        <v>-4.7606788575649261E-4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1513180.4428000001</v>
      </c>
      <c r="F14" s="25">
        <f>VLOOKUP(C14,RA!B18:I53,8,0)</f>
        <v>227222.89780000001</v>
      </c>
      <c r="G14" s="16">
        <f t="shared" si="0"/>
        <v>1285957.5450000002</v>
      </c>
      <c r="H14" s="27">
        <f>RA!J18</f>
        <v>15.0162460056347</v>
      </c>
      <c r="I14" s="20">
        <f>VLOOKUP(B14,RMS!B:D,3,FALSE)</f>
        <v>1513180.5756991501</v>
      </c>
      <c r="J14" s="21">
        <f>VLOOKUP(B14,RMS!B:E,4,FALSE)</f>
        <v>1285957.5405709399</v>
      </c>
      <c r="K14" s="22">
        <f t="shared" si="1"/>
        <v>-0.13289915001951158</v>
      </c>
      <c r="L14" s="22">
        <f t="shared" si="2"/>
        <v>4.4290602672845125E-3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509883.34769999998</v>
      </c>
      <c r="F15" s="25">
        <f>VLOOKUP(C15,RA!B19:I54,8,0)</f>
        <v>49193.3632</v>
      </c>
      <c r="G15" s="16">
        <f t="shared" si="0"/>
        <v>460689.98449999996</v>
      </c>
      <c r="H15" s="27">
        <f>RA!J19</f>
        <v>9.6479642690633405</v>
      </c>
      <c r="I15" s="20">
        <f>VLOOKUP(B15,RMS!B:D,3,FALSE)</f>
        <v>509883.35169829102</v>
      </c>
      <c r="J15" s="21">
        <f>VLOOKUP(B15,RMS!B:E,4,FALSE)</f>
        <v>460689.98482307699</v>
      </c>
      <c r="K15" s="22">
        <f t="shared" si="1"/>
        <v>-3.9982910384424031E-3</v>
      </c>
      <c r="L15" s="22">
        <f t="shared" si="2"/>
        <v>-3.2307702349498868E-4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1062726.9262999999</v>
      </c>
      <c r="F16" s="25">
        <f>VLOOKUP(C16,RA!B20:I55,8,0)</f>
        <v>42189.112399999998</v>
      </c>
      <c r="G16" s="16">
        <f t="shared" si="0"/>
        <v>1020537.8139</v>
      </c>
      <c r="H16" s="27">
        <f>RA!J20</f>
        <v>3.9698921101854499</v>
      </c>
      <c r="I16" s="20">
        <f>VLOOKUP(B16,RMS!B:D,3,FALSE)</f>
        <v>1062727.0634999999</v>
      </c>
      <c r="J16" s="21">
        <f>VLOOKUP(B16,RMS!B:E,4,FALSE)</f>
        <v>1020537.8139</v>
      </c>
      <c r="K16" s="22">
        <f t="shared" si="1"/>
        <v>-0.1371999999973923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313464.65669999999</v>
      </c>
      <c r="F17" s="25">
        <f>VLOOKUP(C17,RA!B21:I56,8,0)</f>
        <v>39992.897400000002</v>
      </c>
      <c r="G17" s="16">
        <f t="shared" si="0"/>
        <v>273471.75929999998</v>
      </c>
      <c r="H17" s="27">
        <f>RA!J21</f>
        <v>12.7583434193269</v>
      </c>
      <c r="I17" s="20">
        <f>VLOOKUP(B17,RMS!B:D,3,FALSE)</f>
        <v>313464.50678060699</v>
      </c>
      <c r="J17" s="21">
        <f>VLOOKUP(B17,RMS!B:E,4,FALSE)</f>
        <v>273471.75918545498</v>
      </c>
      <c r="K17" s="22">
        <f t="shared" si="1"/>
        <v>0.1499193930067122</v>
      </c>
      <c r="L17" s="22">
        <f t="shared" si="2"/>
        <v>1.1454499326646328E-4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828936.76240000001</v>
      </c>
      <c r="F18" s="25">
        <f>VLOOKUP(C18,RA!B22:I57,8,0)</f>
        <v>96159.226699999999</v>
      </c>
      <c r="G18" s="16">
        <f t="shared" si="0"/>
        <v>732777.53570000001</v>
      </c>
      <c r="H18" s="27">
        <f>RA!J22</f>
        <v>11.600309102179599</v>
      </c>
      <c r="I18" s="20">
        <f>VLOOKUP(B18,RMS!B:D,3,FALSE)</f>
        <v>828936.97019999998</v>
      </c>
      <c r="J18" s="21">
        <f>VLOOKUP(B18,RMS!B:E,4,FALSE)</f>
        <v>732777.53559999994</v>
      </c>
      <c r="K18" s="22">
        <f t="shared" si="1"/>
        <v>-0.20779999997466803</v>
      </c>
      <c r="L18" s="22">
        <f t="shared" si="2"/>
        <v>1.0000006295740604E-4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1710942.9408</v>
      </c>
      <c r="F19" s="25">
        <f>VLOOKUP(C19,RA!B23:I58,8,0)</f>
        <v>166903.16899999999</v>
      </c>
      <c r="G19" s="16">
        <f t="shared" si="0"/>
        <v>1544039.7718</v>
      </c>
      <c r="H19" s="27">
        <f>RA!J23</f>
        <v>9.7550400437059395</v>
      </c>
      <c r="I19" s="20">
        <f>VLOOKUP(B19,RMS!B:D,3,FALSE)</f>
        <v>1710943.52679915</v>
      </c>
      <c r="J19" s="21">
        <f>VLOOKUP(B19,RMS!B:E,4,FALSE)</f>
        <v>1544039.7960256401</v>
      </c>
      <c r="K19" s="22">
        <f t="shared" si="1"/>
        <v>-0.58599915006197989</v>
      </c>
      <c r="L19" s="22">
        <f t="shared" si="2"/>
        <v>-2.422564011067152E-2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240577.76029999999</v>
      </c>
      <c r="F20" s="25">
        <f>VLOOKUP(C20,RA!B24:I59,8,0)</f>
        <v>41501.296499999997</v>
      </c>
      <c r="G20" s="16">
        <f t="shared" si="0"/>
        <v>199076.4638</v>
      </c>
      <c r="H20" s="27">
        <f>RA!J24</f>
        <v>17.250678719532502</v>
      </c>
      <c r="I20" s="20">
        <f>VLOOKUP(B20,RMS!B:D,3,FALSE)</f>
        <v>240577.75063831799</v>
      </c>
      <c r="J20" s="21">
        <f>VLOOKUP(B20,RMS!B:E,4,FALSE)</f>
        <v>199076.45996113701</v>
      </c>
      <c r="K20" s="22">
        <f t="shared" si="1"/>
        <v>9.6616820082999766E-3</v>
      </c>
      <c r="L20" s="22">
        <f t="shared" si="2"/>
        <v>3.8388629909604788E-3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283260.96380000003</v>
      </c>
      <c r="F21" s="25">
        <f>VLOOKUP(C21,RA!B25:I60,8,0)</f>
        <v>28493.602500000001</v>
      </c>
      <c r="G21" s="16">
        <f t="shared" si="0"/>
        <v>254767.36130000002</v>
      </c>
      <c r="H21" s="27">
        <f>RA!J25</f>
        <v>10.059134911409201</v>
      </c>
      <c r="I21" s="20">
        <f>VLOOKUP(B21,RMS!B:D,3,FALSE)</f>
        <v>283260.96330136101</v>
      </c>
      <c r="J21" s="21">
        <f>VLOOKUP(B21,RMS!B:E,4,FALSE)</f>
        <v>254767.355306432</v>
      </c>
      <c r="K21" s="22">
        <f t="shared" si="1"/>
        <v>4.9863901222124696E-4</v>
      </c>
      <c r="L21" s="22">
        <f t="shared" si="2"/>
        <v>5.9935680183116347E-3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525814.36880000005</v>
      </c>
      <c r="F22" s="25">
        <f>VLOOKUP(C22,RA!B26:I61,8,0)</f>
        <v>120874.4685</v>
      </c>
      <c r="G22" s="16">
        <f t="shared" si="0"/>
        <v>404939.90030000004</v>
      </c>
      <c r="H22" s="27">
        <f>RA!J26</f>
        <v>22.9880497134106</v>
      </c>
      <c r="I22" s="20">
        <f>VLOOKUP(B22,RMS!B:D,3,FALSE)</f>
        <v>525814.34358105995</v>
      </c>
      <c r="J22" s="21">
        <f>VLOOKUP(B22,RMS!B:E,4,FALSE)</f>
        <v>404939.90302276</v>
      </c>
      <c r="K22" s="22">
        <f t="shared" si="1"/>
        <v>2.5218940107151866E-2</v>
      </c>
      <c r="L22" s="22">
        <f t="shared" si="2"/>
        <v>-2.7227599639445543E-3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220729.57930000001</v>
      </c>
      <c r="F23" s="25">
        <f>VLOOKUP(C23,RA!B27:I62,8,0)</f>
        <v>64624.744400000003</v>
      </c>
      <c r="G23" s="16">
        <f t="shared" si="0"/>
        <v>156104.83490000002</v>
      </c>
      <c r="H23" s="27">
        <f>RA!J27</f>
        <v>29.277790772285499</v>
      </c>
      <c r="I23" s="20">
        <f>VLOOKUP(B23,RMS!B:D,3,FALSE)</f>
        <v>220729.54809562801</v>
      </c>
      <c r="J23" s="21">
        <f>VLOOKUP(B23,RMS!B:E,4,FALSE)</f>
        <v>156104.83265736699</v>
      </c>
      <c r="K23" s="22">
        <f t="shared" si="1"/>
        <v>3.1204372004140168E-2</v>
      </c>
      <c r="L23" s="22">
        <f t="shared" si="2"/>
        <v>2.242633025161922E-3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953567.31610000005</v>
      </c>
      <c r="F24" s="25">
        <f>VLOOKUP(C24,RA!B28:I63,8,0)</f>
        <v>49666.303099999997</v>
      </c>
      <c r="G24" s="16">
        <f t="shared" si="0"/>
        <v>903901.01300000004</v>
      </c>
      <c r="H24" s="27">
        <f>RA!J28</f>
        <v>5.20847372402931</v>
      </c>
      <c r="I24" s="20">
        <f>VLOOKUP(B24,RMS!B:D,3,FALSE)</f>
        <v>953567.31598495599</v>
      </c>
      <c r="J24" s="21">
        <f>VLOOKUP(B24,RMS!B:E,4,FALSE)</f>
        <v>903901.01079203503</v>
      </c>
      <c r="K24" s="22">
        <f t="shared" si="1"/>
        <v>1.1504406575113535E-4</v>
      </c>
      <c r="L24" s="22">
        <f t="shared" si="2"/>
        <v>2.2079650079831481E-3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574424.64780000004</v>
      </c>
      <c r="F25" s="25">
        <f>VLOOKUP(C25,RA!B29:I64,8,0)</f>
        <v>98481.396399999998</v>
      </c>
      <c r="G25" s="16">
        <f t="shared" si="0"/>
        <v>475943.25140000007</v>
      </c>
      <c r="H25" s="27">
        <f>RA!J29</f>
        <v>17.1443542294321</v>
      </c>
      <c r="I25" s="20">
        <f>VLOOKUP(B25,RMS!B:D,3,FALSE)</f>
        <v>574424.64735840703</v>
      </c>
      <c r="J25" s="21">
        <f>VLOOKUP(B25,RMS!B:E,4,FALSE)</f>
        <v>475943.232358001</v>
      </c>
      <c r="K25" s="22">
        <f t="shared" si="1"/>
        <v>4.4159300159662962E-4</v>
      </c>
      <c r="L25" s="22">
        <f t="shared" si="2"/>
        <v>1.9041999068576843E-2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703815.28110000002</v>
      </c>
      <c r="F26" s="25">
        <f>VLOOKUP(C26,RA!B30:I65,8,0)</f>
        <v>129098.05250000001</v>
      </c>
      <c r="G26" s="16">
        <f t="shared" si="0"/>
        <v>574717.22860000003</v>
      </c>
      <c r="H26" s="27">
        <f>RA!J30</f>
        <v>18.342604368895099</v>
      </c>
      <c r="I26" s="20">
        <f>VLOOKUP(B26,RMS!B:D,3,FALSE)</f>
        <v>703815.26691681403</v>
      </c>
      <c r="J26" s="21">
        <f>VLOOKUP(B26,RMS!B:E,4,FALSE)</f>
        <v>574717.24263930705</v>
      </c>
      <c r="K26" s="22">
        <f t="shared" si="1"/>
        <v>1.4183185994625092E-2</v>
      </c>
      <c r="L26" s="22">
        <f t="shared" si="2"/>
        <v>-1.4039307017810643E-2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1287013.0037</v>
      </c>
      <c r="F27" s="25">
        <f>VLOOKUP(C27,RA!B31:I66,8,0)</f>
        <v>-18476.6191</v>
      </c>
      <c r="G27" s="16">
        <f t="shared" si="0"/>
        <v>1305489.6228</v>
      </c>
      <c r="H27" s="27">
        <f>RA!J31</f>
        <v>-1.43562023436298</v>
      </c>
      <c r="I27" s="20">
        <f>VLOOKUP(B27,RMS!B:D,3,FALSE)</f>
        <v>1287012.8695725701</v>
      </c>
      <c r="J27" s="21">
        <f>VLOOKUP(B27,RMS!B:E,4,FALSE)</f>
        <v>1305489.72610531</v>
      </c>
      <c r="K27" s="22">
        <f t="shared" si="1"/>
        <v>0.13412742991931736</v>
      </c>
      <c r="L27" s="22">
        <f t="shared" si="2"/>
        <v>-0.10330531001091003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116683.0033</v>
      </c>
      <c r="F28" s="25">
        <f>VLOOKUP(C28,RA!B32:I67,8,0)</f>
        <v>31837.915199999999</v>
      </c>
      <c r="G28" s="16">
        <f t="shared" si="0"/>
        <v>84845.088099999994</v>
      </c>
      <c r="H28" s="27">
        <f>RA!J32</f>
        <v>27.285820813287199</v>
      </c>
      <c r="I28" s="20">
        <f>VLOOKUP(B28,RMS!B:D,3,FALSE)</f>
        <v>116682.913670585</v>
      </c>
      <c r="J28" s="21">
        <f>VLOOKUP(B28,RMS!B:E,4,FALSE)</f>
        <v>84845.078335123399</v>
      </c>
      <c r="K28" s="22">
        <f t="shared" si="1"/>
        <v>8.9629415000672452E-2</v>
      </c>
      <c r="L28" s="22">
        <f t="shared" si="2"/>
        <v>9.7648765949998051E-3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23.077000000000002</v>
      </c>
      <c r="F29" s="25">
        <f>VLOOKUP(C29,RA!B33:I68,8,0)</f>
        <v>4.4943999999999997</v>
      </c>
      <c r="G29" s="16">
        <f t="shared" si="0"/>
        <v>18.582600000000003</v>
      </c>
      <c r="H29" s="27">
        <f>RA!J33</f>
        <v>19.475668414438601</v>
      </c>
      <c r="I29" s="20">
        <f>VLOOKUP(B29,RMS!B:D,3,FALSE)</f>
        <v>23.077000000000002</v>
      </c>
      <c r="J29" s="21">
        <f>VLOOKUP(B29,RMS!B:E,4,FALSE)</f>
        <v>18.582599999999999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12.7446549505744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214578.62849999999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214578.62779999999</v>
      </c>
      <c r="J31" s="21">
        <f>VLOOKUP(B31,RMS!B:E,4,FALSE)</f>
        <v>187231.3131</v>
      </c>
      <c r="K31" s="22">
        <f t="shared" si="1"/>
        <v>7.0000000414438546E-4</v>
      </c>
      <c r="L31" s="22" t="e">
        <f t="shared" si="2"/>
        <v>#N/A</v>
      </c>
    </row>
    <row r="32" spans="1:12">
      <c r="A32" s="59"/>
      <c r="B32" s="12">
        <v>71</v>
      </c>
      <c r="C32" s="56" t="s">
        <v>37</v>
      </c>
      <c r="D32" s="56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59"/>
      <c r="B33" s="12">
        <v>72</v>
      </c>
      <c r="C33" s="56" t="s">
        <v>38</v>
      </c>
      <c r="D33" s="56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59"/>
      <c r="B34" s="12">
        <v>73</v>
      </c>
      <c r="C34" s="56" t="s">
        <v>39</v>
      </c>
      <c r="D34" s="56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4.3548661589107001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190987.1784</v>
      </c>
      <c r="F35" s="25">
        <f>VLOOKUP(C35,RA!B8:I74,8,0)</f>
        <v>8317.2360000000008</v>
      </c>
      <c r="G35" s="16">
        <f t="shared" si="0"/>
        <v>182669.9424</v>
      </c>
      <c r="H35" s="27">
        <f>RA!J39</f>
        <v>5.92073143369407</v>
      </c>
      <c r="I35" s="20">
        <f>VLOOKUP(B35,RMS!B:D,3,FALSE)</f>
        <v>190987.179487179</v>
      </c>
      <c r="J35" s="21">
        <f>VLOOKUP(B35,RMS!B:E,4,FALSE)</f>
        <v>182669.94273504301</v>
      </c>
      <c r="K35" s="22">
        <f t="shared" si="1"/>
        <v>-1.0871790000237525E-3</v>
      </c>
      <c r="L35" s="22">
        <f t="shared" si="2"/>
        <v>-3.3504300517961383E-4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474205.94760000001</v>
      </c>
      <c r="F36" s="25">
        <f>VLOOKUP(C36,RA!B8:I75,8,0)</f>
        <v>28076.460599999999</v>
      </c>
      <c r="G36" s="16">
        <f t="shared" si="0"/>
        <v>446129.48700000002</v>
      </c>
      <c r="H36" s="27">
        <f>RA!J40</f>
        <v>0</v>
      </c>
      <c r="I36" s="20">
        <f>VLOOKUP(B36,RMS!B:D,3,FALSE)</f>
        <v>474205.94308461499</v>
      </c>
      <c r="J36" s="21">
        <f>VLOOKUP(B36,RMS!B:E,4,FALSE)</f>
        <v>446129.48467521399</v>
      </c>
      <c r="K36" s="22">
        <f t="shared" si="1"/>
        <v>4.5153850223869085E-3</v>
      </c>
      <c r="L36" s="22">
        <f t="shared" si="2"/>
        <v>2.3247860372066498E-3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14.9973449813504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31156.09</v>
      </c>
      <c r="F39" s="25">
        <f>VLOOKUP(C39,RA!B8:I78,8,0)</f>
        <v>4672.5862999999999</v>
      </c>
      <c r="G39" s="16">
        <f t="shared" si="0"/>
        <v>26483.503700000001</v>
      </c>
      <c r="H39" s="27">
        <f>RA!J43</f>
        <v>0</v>
      </c>
      <c r="I39" s="20">
        <f>VLOOKUP(B39,RMS!B:D,3,FALSE)</f>
        <v>31156.090159594602</v>
      </c>
      <c r="J39" s="21">
        <f>VLOOKUP(B39,RMS!B:E,4,FALSE)</f>
        <v>26483.504258376801</v>
      </c>
      <c r="K39" s="22">
        <f t="shared" si="1"/>
        <v>-1.5959460142767057E-4</v>
      </c>
      <c r="L39" s="22">
        <f t="shared" si="2"/>
        <v>-5.5837679974501953E-4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sqref="A1:XFD1048576"/>
    </sheetView>
  </sheetViews>
  <sheetFormatPr defaultRowHeight="11.2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14351871.782099999</v>
      </c>
      <c r="E7" s="44">
        <v>23752297.413899999</v>
      </c>
      <c r="F7" s="45">
        <v>60.423088899607599</v>
      </c>
      <c r="G7" s="44">
        <v>15318404.549900001</v>
      </c>
      <c r="H7" s="45">
        <v>-6.30961771933561</v>
      </c>
      <c r="I7" s="44">
        <v>1481367.6909</v>
      </c>
      <c r="J7" s="45">
        <v>10.321773448029299</v>
      </c>
      <c r="K7" s="44">
        <v>2168343.3379000002</v>
      </c>
      <c r="L7" s="45">
        <v>14.1551512811702</v>
      </c>
      <c r="M7" s="45">
        <v>-0.31682051222816099</v>
      </c>
      <c r="N7" s="44">
        <v>199465333.5609</v>
      </c>
      <c r="O7" s="44">
        <v>199465333.5609</v>
      </c>
      <c r="P7" s="44">
        <v>735535</v>
      </c>
      <c r="Q7" s="44">
        <v>792060</v>
      </c>
      <c r="R7" s="45">
        <v>-7.1364543090169903</v>
      </c>
      <c r="S7" s="44">
        <v>19.5121534421883</v>
      </c>
      <c r="T7" s="44">
        <v>18.958509028608901</v>
      </c>
      <c r="U7" s="46">
        <v>2.8374336806019902</v>
      </c>
    </row>
    <row r="8" spans="1:23" ht="12" thickBot="1">
      <c r="A8" s="70">
        <v>41646</v>
      </c>
      <c r="B8" s="60" t="s">
        <v>6</v>
      </c>
      <c r="C8" s="61"/>
      <c r="D8" s="47">
        <v>578856.35770000005</v>
      </c>
      <c r="E8" s="47">
        <v>914130.61710000003</v>
      </c>
      <c r="F8" s="48">
        <v>63.323156108300097</v>
      </c>
      <c r="G8" s="47">
        <v>606204.20330000005</v>
      </c>
      <c r="H8" s="48">
        <v>-4.5113256310540599</v>
      </c>
      <c r="I8" s="47">
        <v>59418.534500000002</v>
      </c>
      <c r="J8" s="48">
        <v>10.2648150460143</v>
      </c>
      <c r="K8" s="47">
        <v>128552.44409999999</v>
      </c>
      <c r="L8" s="48">
        <v>21.206128792937701</v>
      </c>
      <c r="M8" s="48">
        <v>-0.53778759388052699</v>
      </c>
      <c r="N8" s="47">
        <v>6763276.2355000004</v>
      </c>
      <c r="O8" s="47">
        <v>6763276.2355000004</v>
      </c>
      <c r="P8" s="47">
        <v>21453</v>
      </c>
      <c r="Q8" s="47">
        <v>24928</v>
      </c>
      <c r="R8" s="48">
        <v>-13.940147625160501</v>
      </c>
      <c r="S8" s="47">
        <v>26.9825366009416</v>
      </c>
      <c r="T8" s="47">
        <v>25.7986975529525</v>
      </c>
      <c r="U8" s="49">
        <v>4.3874268216420402</v>
      </c>
    </row>
    <row r="9" spans="1:23" ht="12" thickBot="1">
      <c r="A9" s="71"/>
      <c r="B9" s="60" t="s">
        <v>7</v>
      </c>
      <c r="C9" s="61"/>
      <c r="D9" s="47">
        <v>57880.834699999999</v>
      </c>
      <c r="E9" s="47">
        <v>107543.3474</v>
      </c>
      <c r="F9" s="48">
        <v>53.820934627147402</v>
      </c>
      <c r="G9" s="47">
        <v>65685.331999999995</v>
      </c>
      <c r="H9" s="48">
        <v>-11.881643987123301</v>
      </c>
      <c r="I9" s="47">
        <v>13731.7412</v>
      </c>
      <c r="J9" s="48">
        <v>23.724158905400198</v>
      </c>
      <c r="K9" s="47">
        <v>15317.740299999999</v>
      </c>
      <c r="L9" s="48">
        <v>23.319879543274599</v>
      </c>
      <c r="M9" s="48">
        <v>-0.103540017583403</v>
      </c>
      <c r="N9" s="47">
        <v>881269.6692</v>
      </c>
      <c r="O9" s="47">
        <v>881269.6692</v>
      </c>
      <c r="P9" s="47">
        <v>3596</v>
      </c>
      <c r="Q9" s="47">
        <v>4026</v>
      </c>
      <c r="R9" s="48">
        <v>-10.6805762543467</v>
      </c>
      <c r="S9" s="47">
        <v>16.095893965517199</v>
      </c>
      <c r="T9" s="47">
        <v>15.815810084451099</v>
      </c>
      <c r="U9" s="49">
        <v>1.7400952172411599</v>
      </c>
    </row>
    <row r="10" spans="1:23" ht="12" thickBot="1">
      <c r="A10" s="71"/>
      <c r="B10" s="60" t="s">
        <v>8</v>
      </c>
      <c r="C10" s="61"/>
      <c r="D10" s="47">
        <v>73944.263300000006</v>
      </c>
      <c r="E10" s="47">
        <v>142452.1649</v>
      </c>
      <c r="F10" s="48">
        <v>51.908135865753998</v>
      </c>
      <c r="G10" s="47">
        <v>84091.948000000004</v>
      </c>
      <c r="H10" s="48">
        <v>-12.067367853102899</v>
      </c>
      <c r="I10" s="47">
        <v>19951.876100000001</v>
      </c>
      <c r="J10" s="48">
        <v>26.9823177750153</v>
      </c>
      <c r="K10" s="47">
        <v>21818.069599999999</v>
      </c>
      <c r="L10" s="48">
        <v>25.945491951262699</v>
      </c>
      <c r="M10" s="48">
        <v>-8.5534308681461002E-2</v>
      </c>
      <c r="N10" s="47">
        <v>982241.51049999997</v>
      </c>
      <c r="O10" s="47">
        <v>982241.51049999997</v>
      </c>
      <c r="P10" s="47">
        <v>68384</v>
      </c>
      <c r="Q10" s="47">
        <v>72395</v>
      </c>
      <c r="R10" s="48">
        <v>-5.5404378755438897</v>
      </c>
      <c r="S10" s="47">
        <v>1.0813094188699099</v>
      </c>
      <c r="T10" s="47">
        <v>1.2991585993507799</v>
      </c>
      <c r="U10" s="49">
        <v>-20.146793940678801</v>
      </c>
    </row>
    <row r="11" spans="1:23" ht="12" thickBot="1">
      <c r="A11" s="71"/>
      <c r="B11" s="60" t="s">
        <v>9</v>
      </c>
      <c r="C11" s="61"/>
      <c r="D11" s="47">
        <v>64433.828800000003</v>
      </c>
      <c r="E11" s="47">
        <v>102686.9276</v>
      </c>
      <c r="F11" s="48">
        <v>62.7478397746901</v>
      </c>
      <c r="G11" s="47">
        <v>116848.163</v>
      </c>
      <c r="H11" s="48">
        <v>-44.856789233391702</v>
      </c>
      <c r="I11" s="47">
        <v>12522.0553</v>
      </c>
      <c r="J11" s="48">
        <v>19.4339767373874</v>
      </c>
      <c r="K11" s="47">
        <v>24238.523700000002</v>
      </c>
      <c r="L11" s="48">
        <v>20.743606983363499</v>
      </c>
      <c r="M11" s="48">
        <v>-0.483382096410435</v>
      </c>
      <c r="N11" s="47">
        <v>973262.9007</v>
      </c>
      <c r="O11" s="47">
        <v>973262.9007</v>
      </c>
      <c r="P11" s="47">
        <v>3018</v>
      </c>
      <c r="Q11" s="47">
        <v>2960</v>
      </c>
      <c r="R11" s="48">
        <v>1.9594594594594601</v>
      </c>
      <c r="S11" s="47">
        <v>21.3498438701127</v>
      </c>
      <c r="T11" s="47">
        <v>20.7906383783784</v>
      </c>
      <c r="U11" s="49">
        <v>2.6192486237199302</v>
      </c>
    </row>
    <row r="12" spans="1:23" ht="12" thickBot="1">
      <c r="A12" s="71"/>
      <c r="B12" s="60" t="s">
        <v>10</v>
      </c>
      <c r="C12" s="61"/>
      <c r="D12" s="47">
        <v>201683.48560000001</v>
      </c>
      <c r="E12" s="47">
        <v>423386.42800000001</v>
      </c>
      <c r="F12" s="48">
        <v>47.635793748211498</v>
      </c>
      <c r="G12" s="47">
        <v>431283.35499999998</v>
      </c>
      <c r="H12" s="48">
        <v>-53.2364318581226</v>
      </c>
      <c r="I12" s="47">
        <v>2513.5237000000002</v>
      </c>
      <c r="J12" s="48">
        <v>1.24627144980283</v>
      </c>
      <c r="K12" s="47">
        <v>38384.345800000003</v>
      </c>
      <c r="L12" s="48">
        <v>8.9000294945303402</v>
      </c>
      <c r="M12" s="48">
        <v>-0.93451695873373497</v>
      </c>
      <c r="N12" s="47">
        <v>3545207.5024000001</v>
      </c>
      <c r="O12" s="47">
        <v>3545207.5024000001</v>
      </c>
      <c r="P12" s="47">
        <v>1249</v>
      </c>
      <c r="Q12" s="47">
        <v>1332</v>
      </c>
      <c r="R12" s="48">
        <v>-6.2312312312312299</v>
      </c>
      <c r="S12" s="47">
        <v>161.47596925540401</v>
      </c>
      <c r="T12" s="47">
        <v>141.73235818318301</v>
      </c>
      <c r="U12" s="49">
        <v>12.226965512740099</v>
      </c>
    </row>
    <row r="13" spans="1:23" ht="12" thickBot="1">
      <c r="A13" s="71"/>
      <c r="B13" s="60" t="s">
        <v>11</v>
      </c>
      <c r="C13" s="61"/>
      <c r="D13" s="47">
        <v>309586.01530000003</v>
      </c>
      <c r="E13" s="47">
        <v>450053.66029999999</v>
      </c>
      <c r="F13" s="48">
        <v>68.788689573957498</v>
      </c>
      <c r="G13" s="47">
        <v>412984.37819999998</v>
      </c>
      <c r="H13" s="48">
        <v>-25.036870244502602</v>
      </c>
      <c r="I13" s="47">
        <v>56529.1224</v>
      </c>
      <c r="J13" s="48">
        <v>18.2595852545927</v>
      </c>
      <c r="K13" s="47">
        <v>79990.857900000003</v>
      </c>
      <c r="L13" s="48">
        <v>19.3689791000429</v>
      </c>
      <c r="M13" s="48">
        <v>-0.29330521156968398</v>
      </c>
      <c r="N13" s="47">
        <v>2948704.4158000001</v>
      </c>
      <c r="O13" s="47">
        <v>2948704.4158000001</v>
      </c>
      <c r="P13" s="47">
        <v>8097</v>
      </c>
      <c r="Q13" s="47">
        <v>8673</v>
      </c>
      <c r="R13" s="48">
        <v>-6.6413005880318199</v>
      </c>
      <c r="S13" s="47">
        <v>38.234656700012401</v>
      </c>
      <c r="T13" s="47">
        <v>36.747249625273803</v>
      </c>
      <c r="U13" s="49">
        <v>3.89020643341629</v>
      </c>
    </row>
    <row r="14" spans="1:23" ht="12" thickBot="1">
      <c r="A14" s="71"/>
      <c r="B14" s="60" t="s">
        <v>12</v>
      </c>
      <c r="C14" s="61"/>
      <c r="D14" s="47">
        <v>174158.4142</v>
      </c>
      <c r="E14" s="47">
        <v>218379.70790000001</v>
      </c>
      <c r="F14" s="48">
        <v>79.750273445621701</v>
      </c>
      <c r="G14" s="47">
        <v>186091.89300000001</v>
      </c>
      <c r="H14" s="48">
        <v>-6.4126806426758298</v>
      </c>
      <c r="I14" s="47">
        <v>34654.925999999999</v>
      </c>
      <c r="J14" s="48">
        <v>19.898508010186099</v>
      </c>
      <c r="K14" s="47">
        <v>34067.716999999997</v>
      </c>
      <c r="L14" s="48">
        <v>18.306932371309699</v>
      </c>
      <c r="M14" s="48">
        <v>1.7236523363159999E-2</v>
      </c>
      <c r="N14" s="47">
        <v>1676660.4635000001</v>
      </c>
      <c r="O14" s="47">
        <v>1676660.4635000001</v>
      </c>
      <c r="P14" s="47">
        <v>3291</v>
      </c>
      <c r="Q14" s="47">
        <v>2367</v>
      </c>
      <c r="R14" s="48">
        <v>39.036755386565297</v>
      </c>
      <c r="S14" s="47">
        <v>52.919603220905501</v>
      </c>
      <c r="T14" s="47">
        <v>79.801851330798499</v>
      </c>
      <c r="U14" s="49">
        <v>-50.798279793740697</v>
      </c>
    </row>
    <row r="15" spans="1:23" ht="12" thickBot="1">
      <c r="A15" s="71"/>
      <c r="B15" s="60" t="s">
        <v>13</v>
      </c>
      <c r="C15" s="61"/>
      <c r="D15" s="47">
        <v>128638.8223</v>
      </c>
      <c r="E15" s="47">
        <v>125836.3866</v>
      </c>
      <c r="F15" s="48">
        <v>102.22704718064401</v>
      </c>
      <c r="G15" s="47">
        <v>112539.11900000001</v>
      </c>
      <c r="H15" s="48">
        <v>14.3058728760797</v>
      </c>
      <c r="I15" s="47">
        <v>15672.7143</v>
      </c>
      <c r="J15" s="48">
        <v>12.1835026314603</v>
      </c>
      <c r="K15" s="47">
        <v>24972.728599999999</v>
      </c>
      <c r="L15" s="48">
        <v>22.190264880250201</v>
      </c>
      <c r="M15" s="48">
        <v>-0.37240681420771998</v>
      </c>
      <c r="N15" s="47">
        <v>1191595.1417</v>
      </c>
      <c r="O15" s="47">
        <v>1191595.1417</v>
      </c>
      <c r="P15" s="47">
        <v>2470</v>
      </c>
      <c r="Q15" s="47">
        <v>2372</v>
      </c>
      <c r="R15" s="48">
        <v>4.1315345699831401</v>
      </c>
      <c r="S15" s="47">
        <v>52.080494858299602</v>
      </c>
      <c r="T15" s="47">
        <v>69.790529932546406</v>
      </c>
      <c r="U15" s="49">
        <v>-34.005120578120803</v>
      </c>
    </row>
    <row r="16" spans="1:23" ht="12" thickBot="1">
      <c r="A16" s="71"/>
      <c r="B16" s="60" t="s">
        <v>14</v>
      </c>
      <c r="C16" s="61"/>
      <c r="D16" s="47">
        <v>418668.94329999998</v>
      </c>
      <c r="E16" s="47">
        <v>659317.45420000004</v>
      </c>
      <c r="F16" s="48">
        <v>63.500357928185402</v>
      </c>
      <c r="G16" s="47">
        <v>348602.60749999998</v>
      </c>
      <c r="H16" s="48">
        <v>20.099200147262199</v>
      </c>
      <c r="I16" s="47">
        <v>31078.5589</v>
      </c>
      <c r="J16" s="48">
        <v>7.4231823012796196</v>
      </c>
      <c r="K16" s="47">
        <v>33405.289100000002</v>
      </c>
      <c r="L16" s="48">
        <v>9.5826274334451202</v>
      </c>
      <c r="M16" s="48">
        <v>-6.9651551077280993E-2</v>
      </c>
      <c r="N16" s="47">
        <v>5365269.0719999997</v>
      </c>
      <c r="O16" s="47">
        <v>5365269.0719999997</v>
      </c>
      <c r="P16" s="47">
        <v>25985</v>
      </c>
      <c r="Q16" s="47">
        <v>30160</v>
      </c>
      <c r="R16" s="48">
        <v>-13.8428381962865</v>
      </c>
      <c r="S16" s="47">
        <v>16.1119470194343</v>
      </c>
      <c r="T16" s="47">
        <v>14.7820135742706</v>
      </c>
      <c r="U16" s="49">
        <v>8.2543310473871401</v>
      </c>
    </row>
    <row r="17" spans="1:21" ht="12" thickBot="1">
      <c r="A17" s="71"/>
      <c r="B17" s="60" t="s">
        <v>15</v>
      </c>
      <c r="C17" s="61"/>
      <c r="D17" s="47">
        <v>588048.89450000005</v>
      </c>
      <c r="E17" s="47">
        <v>896312.74750000006</v>
      </c>
      <c r="F17" s="48">
        <v>65.607556752951297</v>
      </c>
      <c r="G17" s="47">
        <v>481273.98109999998</v>
      </c>
      <c r="H17" s="48">
        <v>22.185889450320001</v>
      </c>
      <c r="I17" s="47">
        <v>-885.27110000000005</v>
      </c>
      <c r="J17" s="48">
        <v>-0.15054379121870801</v>
      </c>
      <c r="K17" s="47">
        <v>53291.344599999997</v>
      </c>
      <c r="L17" s="48">
        <v>11.072974374845099</v>
      </c>
      <c r="M17" s="48">
        <v>-1.0166119114960399</v>
      </c>
      <c r="N17" s="47">
        <v>12397253.674000001</v>
      </c>
      <c r="O17" s="47">
        <v>12397253.674000001</v>
      </c>
      <c r="P17" s="47">
        <v>10116</v>
      </c>
      <c r="Q17" s="47">
        <v>9778</v>
      </c>
      <c r="R17" s="48">
        <v>3.45673961955411</v>
      </c>
      <c r="S17" s="47">
        <v>58.1305747825227</v>
      </c>
      <c r="T17" s="47">
        <v>55.504783074248301</v>
      </c>
      <c r="U17" s="49">
        <v>4.5170578789182798</v>
      </c>
    </row>
    <row r="18" spans="1:21" ht="12" thickBot="1">
      <c r="A18" s="71"/>
      <c r="B18" s="60" t="s">
        <v>16</v>
      </c>
      <c r="C18" s="61"/>
      <c r="D18" s="47">
        <v>1513180.4428000001</v>
      </c>
      <c r="E18" s="47">
        <v>2558747.9010999999</v>
      </c>
      <c r="F18" s="48">
        <v>59.137535282373399</v>
      </c>
      <c r="G18" s="47">
        <v>1587654.406</v>
      </c>
      <c r="H18" s="48">
        <v>-4.6908170265865801</v>
      </c>
      <c r="I18" s="47">
        <v>227222.89780000001</v>
      </c>
      <c r="J18" s="48">
        <v>15.0162460056347</v>
      </c>
      <c r="K18" s="47">
        <v>259671.05979999999</v>
      </c>
      <c r="L18" s="48">
        <v>16.3556413044716</v>
      </c>
      <c r="M18" s="48">
        <v>-0.124958715172156</v>
      </c>
      <c r="N18" s="47">
        <v>18595633.9111</v>
      </c>
      <c r="O18" s="47">
        <v>18595633.9111</v>
      </c>
      <c r="P18" s="47">
        <v>63223</v>
      </c>
      <c r="Q18" s="47">
        <v>69271</v>
      </c>
      <c r="R18" s="48">
        <v>-8.7309263616809396</v>
      </c>
      <c r="S18" s="47">
        <v>23.9340183604068</v>
      </c>
      <c r="T18" s="47">
        <v>22.857592639055301</v>
      </c>
      <c r="U18" s="49">
        <v>4.4974717790481904</v>
      </c>
    </row>
    <row r="19" spans="1:21" ht="12" thickBot="1">
      <c r="A19" s="71"/>
      <c r="B19" s="60" t="s">
        <v>17</v>
      </c>
      <c r="C19" s="61"/>
      <c r="D19" s="47">
        <v>509883.34769999998</v>
      </c>
      <c r="E19" s="47">
        <v>771617.11490000004</v>
      </c>
      <c r="F19" s="48">
        <v>66.0798390619005</v>
      </c>
      <c r="G19" s="47">
        <v>593970.90800000005</v>
      </c>
      <c r="H19" s="48">
        <v>-14.1568482845628</v>
      </c>
      <c r="I19" s="47">
        <v>49193.3632</v>
      </c>
      <c r="J19" s="48">
        <v>9.6479642690633405</v>
      </c>
      <c r="K19" s="47">
        <v>84228.744300000006</v>
      </c>
      <c r="L19" s="48">
        <v>14.180617798877099</v>
      </c>
      <c r="M19" s="48">
        <v>-0.41595516342038102</v>
      </c>
      <c r="N19" s="47">
        <v>6889905.4325999999</v>
      </c>
      <c r="O19" s="47">
        <v>6889905.4325999999</v>
      </c>
      <c r="P19" s="47">
        <v>10597</v>
      </c>
      <c r="Q19" s="47">
        <v>11628</v>
      </c>
      <c r="R19" s="48">
        <v>-8.8665290677674609</v>
      </c>
      <c r="S19" s="47">
        <v>48.115820298197598</v>
      </c>
      <c r="T19" s="47">
        <v>41.625446207430301</v>
      </c>
      <c r="U19" s="49">
        <v>13.4890646164675</v>
      </c>
    </row>
    <row r="20" spans="1:21" ht="12" thickBot="1">
      <c r="A20" s="71"/>
      <c r="B20" s="60" t="s">
        <v>18</v>
      </c>
      <c r="C20" s="61"/>
      <c r="D20" s="47">
        <v>1062726.9262999999</v>
      </c>
      <c r="E20" s="47">
        <v>2428891.3059999999</v>
      </c>
      <c r="F20" s="48">
        <v>43.753581054647697</v>
      </c>
      <c r="G20" s="47">
        <v>1062680.0626999999</v>
      </c>
      <c r="H20" s="48">
        <v>4.409944408001E-3</v>
      </c>
      <c r="I20" s="47">
        <v>42189.112399999998</v>
      </c>
      <c r="J20" s="48">
        <v>3.9698921101854499</v>
      </c>
      <c r="K20" s="47">
        <v>69099.022899999996</v>
      </c>
      <c r="L20" s="48">
        <v>6.5023354935668003</v>
      </c>
      <c r="M20" s="48">
        <v>-0.38943981218003598</v>
      </c>
      <c r="N20" s="47">
        <v>15973713.693</v>
      </c>
      <c r="O20" s="47">
        <v>15973713.693</v>
      </c>
      <c r="P20" s="47">
        <v>32705</v>
      </c>
      <c r="Q20" s="47">
        <v>36182</v>
      </c>
      <c r="R20" s="48">
        <v>-9.6097507047703292</v>
      </c>
      <c r="S20" s="47">
        <v>32.4943258309127</v>
      </c>
      <c r="T20" s="47">
        <v>27.972356033386799</v>
      </c>
      <c r="U20" s="49">
        <v>13.9161828469882</v>
      </c>
    </row>
    <row r="21" spans="1:21" ht="12" thickBot="1">
      <c r="A21" s="71"/>
      <c r="B21" s="60" t="s">
        <v>19</v>
      </c>
      <c r="C21" s="61"/>
      <c r="D21" s="47">
        <v>313464.65669999999</v>
      </c>
      <c r="E21" s="47">
        <v>514094.07709999999</v>
      </c>
      <c r="F21" s="48">
        <v>60.974181703911299</v>
      </c>
      <c r="G21" s="47">
        <v>371627.37589999998</v>
      </c>
      <c r="H21" s="48">
        <v>-15.6508166437262</v>
      </c>
      <c r="I21" s="47">
        <v>39992.897400000002</v>
      </c>
      <c r="J21" s="48">
        <v>12.7583434193269</v>
      </c>
      <c r="K21" s="47">
        <v>57332.714899999999</v>
      </c>
      <c r="L21" s="48">
        <v>15.427473490388801</v>
      </c>
      <c r="M21" s="48">
        <v>-0.30244193965424798</v>
      </c>
      <c r="N21" s="47">
        <v>2909243.0395999998</v>
      </c>
      <c r="O21" s="47">
        <v>2909243.0395999998</v>
      </c>
      <c r="P21" s="47">
        <v>24507</v>
      </c>
      <c r="Q21" s="47">
        <v>26407</v>
      </c>
      <c r="R21" s="48">
        <v>-7.1950619154012196</v>
      </c>
      <c r="S21" s="47">
        <v>12.7908212633125</v>
      </c>
      <c r="T21" s="47">
        <v>12.367825493240399</v>
      </c>
      <c r="U21" s="49">
        <v>3.3070258849238998</v>
      </c>
    </row>
    <row r="22" spans="1:21" ht="12" thickBot="1">
      <c r="A22" s="71"/>
      <c r="B22" s="60" t="s">
        <v>20</v>
      </c>
      <c r="C22" s="61"/>
      <c r="D22" s="47">
        <v>828936.76240000001</v>
      </c>
      <c r="E22" s="47">
        <v>1199759.0893999999</v>
      </c>
      <c r="F22" s="48">
        <v>69.091934349466101</v>
      </c>
      <c r="G22" s="47">
        <v>788788.70799999998</v>
      </c>
      <c r="H22" s="48">
        <v>5.0898363519676701</v>
      </c>
      <c r="I22" s="47">
        <v>96159.226699999999</v>
      </c>
      <c r="J22" s="48">
        <v>11.600309102179599</v>
      </c>
      <c r="K22" s="47">
        <v>119490.9445</v>
      </c>
      <c r="L22" s="48">
        <v>15.148663170264401</v>
      </c>
      <c r="M22" s="48">
        <v>-0.19525929682479001</v>
      </c>
      <c r="N22" s="47">
        <v>8514814.5438999999</v>
      </c>
      <c r="O22" s="47">
        <v>8514814.5438999999</v>
      </c>
      <c r="P22" s="47">
        <v>48717</v>
      </c>
      <c r="Q22" s="47">
        <v>54532</v>
      </c>
      <c r="R22" s="48">
        <v>-10.663463654368099</v>
      </c>
      <c r="S22" s="47">
        <v>17.0153491060615</v>
      </c>
      <c r="T22" s="47">
        <v>16.648159783246498</v>
      </c>
      <c r="U22" s="49">
        <v>2.1579887695880302</v>
      </c>
    </row>
    <row r="23" spans="1:21" ht="12" thickBot="1">
      <c r="A23" s="71"/>
      <c r="B23" s="60" t="s">
        <v>21</v>
      </c>
      <c r="C23" s="61"/>
      <c r="D23" s="47">
        <v>1710942.9408</v>
      </c>
      <c r="E23" s="47">
        <v>2751963.9273000001</v>
      </c>
      <c r="F23" s="48">
        <v>62.171706679259998</v>
      </c>
      <c r="G23" s="47">
        <v>1879402.1995999999</v>
      </c>
      <c r="H23" s="48">
        <v>-8.9634490603370498</v>
      </c>
      <c r="I23" s="47">
        <v>166903.16899999999</v>
      </c>
      <c r="J23" s="48">
        <v>9.7550400437059395</v>
      </c>
      <c r="K23" s="47">
        <v>245369.63250000001</v>
      </c>
      <c r="L23" s="48">
        <v>13.0557276431954</v>
      </c>
      <c r="M23" s="48">
        <v>-0.31978881290454703</v>
      </c>
      <c r="N23" s="47">
        <v>27445099.226</v>
      </c>
      <c r="O23" s="47">
        <v>27445099.226</v>
      </c>
      <c r="P23" s="47">
        <v>55658</v>
      </c>
      <c r="Q23" s="47">
        <v>67668</v>
      </c>
      <c r="R23" s="48">
        <v>-17.748418750369499</v>
      </c>
      <c r="S23" s="47">
        <v>30.7402878436164</v>
      </c>
      <c r="T23" s="47">
        <v>29.623648494118299</v>
      </c>
      <c r="U23" s="49">
        <v>3.63249477421506</v>
      </c>
    </row>
    <row r="24" spans="1:21" ht="12" thickBot="1">
      <c r="A24" s="71"/>
      <c r="B24" s="60" t="s">
        <v>22</v>
      </c>
      <c r="C24" s="61"/>
      <c r="D24" s="47">
        <v>240577.76029999999</v>
      </c>
      <c r="E24" s="47">
        <v>436348.6936</v>
      </c>
      <c r="F24" s="48">
        <v>55.1342914115694</v>
      </c>
      <c r="G24" s="47">
        <v>305191.14720000001</v>
      </c>
      <c r="H24" s="48">
        <v>-21.171448612713899</v>
      </c>
      <c r="I24" s="47">
        <v>41501.296499999997</v>
      </c>
      <c r="J24" s="48">
        <v>17.250678719532502</v>
      </c>
      <c r="K24" s="47">
        <v>48612.771999999997</v>
      </c>
      <c r="L24" s="48">
        <v>15.9286311041463</v>
      </c>
      <c r="M24" s="48">
        <v>-0.146288212077271</v>
      </c>
      <c r="N24" s="47">
        <v>2307857.5166000002</v>
      </c>
      <c r="O24" s="47">
        <v>2307857.5166000002</v>
      </c>
      <c r="P24" s="47">
        <v>25290</v>
      </c>
      <c r="Q24" s="47">
        <v>26251</v>
      </c>
      <c r="R24" s="48">
        <v>-3.66081292141252</v>
      </c>
      <c r="S24" s="47">
        <v>9.5127623685251095</v>
      </c>
      <c r="T24" s="47">
        <v>9.5679791626985597</v>
      </c>
      <c r="U24" s="49">
        <v>-0.58044963212947998</v>
      </c>
    </row>
    <row r="25" spans="1:21" ht="12" thickBot="1">
      <c r="A25" s="71"/>
      <c r="B25" s="60" t="s">
        <v>23</v>
      </c>
      <c r="C25" s="61"/>
      <c r="D25" s="47">
        <v>283260.96380000003</v>
      </c>
      <c r="E25" s="47">
        <v>538086.99690000003</v>
      </c>
      <c r="F25" s="48">
        <v>52.642224293080702</v>
      </c>
      <c r="G25" s="47">
        <v>307437.43959999998</v>
      </c>
      <c r="H25" s="48">
        <v>-7.8638684447331801</v>
      </c>
      <c r="I25" s="47">
        <v>28493.602500000001</v>
      </c>
      <c r="J25" s="48">
        <v>10.059134911409201</v>
      </c>
      <c r="K25" s="47">
        <v>35972.968999999997</v>
      </c>
      <c r="L25" s="48">
        <v>11.7009070355268</v>
      </c>
      <c r="M25" s="48">
        <v>-0.207916296817202</v>
      </c>
      <c r="N25" s="47">
        <v>3427604.0849000001</v>
      </c>
      <c r="O25" s="47">
        <v>3427604.0849000001</v>
      </c>
      <c r="P25" s="47">
        <v>15232</v>
      </c>
      <c r="Q25" s="47">
        <v>14961</v>
      </c>
      <c r="R25" s="48">
        <v>1.8113762449034201</v>
      </c>
      <c r="S25" s="47">
        <v>18.596439325104999</v>
      </c>
      <c r="T25" s="47">
        <v>17.9371209210614</v>
      </c>
      <c r="U25" s="49">
        <v>3.5454013132155899</v>
      </c>
    </row>
    <row r="26" spans="1:21" ht="12" thickBot="1">
      <c r="A26" s="71"/>
      <c r="B26" s="60" t="s">
        <v>24</v>
      </c>
      <c r="C26" s="61"/>
      <c r="D26" s="47">
        <v>525814.36880000005</v>
      </c>
      <c r="E26" s="47">
        <v>807942.32590000005</v>
      </c>
      <c r="F26" s="48">
        <v>65.080681125880304</v>
      </c>
      <c r="G26" s="47">
        <v>568307.81389999995</v>
      </c>
      <c r="H26" s="48">
        <v>-7.4771882526811799</v>
      </c>
      <c r="I26" s="47">
        <v>120874.4685</v>
      </c>
      <c r="J26" s="48">
        <v>22.9880497134106</v>
      </c>
      <c r="K26" s="47">
        <v>127421.94530000001</v>
      </c>
      <c r="L26" s="48">
        <v>22.421290396408502</v>
      </c>
      <c r="M26" s="48">
        <v>-5.1384216310501003E-2</v>
      </c>
      <c r="N26" s="47">
        <v>6114330.7956999997</v>
      </c>
      <c r="O26" s="47">
        <v>6114330.7956999997</v>
      </c>
      <c r="P26" s="47">
        <v>40682</v>
      </c>
      <c r="Q26" s="47">
        <v>38415</v>
      </c>
      <c r="R26" s="48">
        <v>5.9013406221527998</v>
      </c>
      <c r="S26" s="47">
        <v>12.924988171673</v>
      </c>
      <c r="T26" s="47">
        <v>12.7668807965638</v>
      </c>
      <c r="U26" s="49">
        <v>1.2232690120030201</v>
      </c>
    </row>
    <row r="27" spans="1:21" ht="12" thickBot="1">
      <c r="A27" s="71"/>
      <c r="B27" s="60" t="s">
        <v>25</v>
      </c>
      <c r="C27" s="61"/>
      <c r="D27" s="47">
        <v>220729.57930000001</v>
      </c>
      <c r="E27" s="47">
        <v>349310.18410000001</v>
      </c>
      <c r="F27" s="48">
        <v>63.190135686627997</v>
      </c>
      <c r="G27" s="47">
        <v>291389.53240000003</v>
      </c>
      <c r="H27" s="48">
        <v>-24.249310714086601</v>
      </c>
      <c r="I27" s="47">
        <v>64624.744400000003</v>
      </c>
      <c r="J27" s="48">
        <v>29.277790772285499</v>
      </c>
      <c r="K27" s="47">
        <v>86583.521099999998</v>
      </c>
      <c r="L27" s="48">
        <v>29.714012163327801</v>
      </c>
      <c r="M27" s="48">
        <v>-0.253613810353573</v>
      </c>
      <c r="N27" s="47">
        <v>2070364.6773000001</v>
      </c>
      <c r="O27" s="47">
        <v>2070364.6773000001</v>
      </c>
      <c r="P27" s="47">
        <v>30806</v>
      </c>
      <c r="Q27" s="47">
        <v>32959</v>
      </c>
      <c r="R27" s="48">
        <v>-6.5323583846597302</v>
      </c>
      <c r="S27" s="47">
        <v>7.1651489742257999</v>
      </c>
      <c r="T27" s="47">
        <v>7.1326178494493204</v>
      </c>
      <c r="U27" s="49">
        <v>0.45401881933653598</v>
      </c>
    </row>
    <row r="28" spans="1:21" ht="12" thickBot="1">
      <c r="A28" s="71"/>
      <c r="B28" s="60" t="s">
        <v>26</v>
      </c>
      <c r="C28" s="61"/>
      <c r="D28" s="47">
        <v>953567.31610000005</v>
      </c>
      <c r="E28" s="47">
        <v>1508029.9314999999</v>
      </c>
      <c r="F28" s="48">
        <v>63.2326518314865</v>
      </c>
      <c r="G28" s="47">
        <v>1157750.7298000001</v>
      </c>
      <c r="H28" s="48">
        <v>-17.636215503424701</v>
      </c>
      <c r="I28" s="47">
        <v>49666.303099999997</v>
      </c>
      <c r="J28" s="48">
        <v>5.20847372402931</v>
      </c>
      <c r="K28" s="47">
        <v>81127.684800000003</v>
      </c>
      <c r="L28" s="48">
        <v>7.0073533716549399</v>
      </c>
      <c r="M28" s="48">
        <v>-0.38780080779526899</v>
      </c>
      <c r="N28" s="47">
        <v>8676065.8186000008</v>
      </c>
      <c r="O28" s="47">
        <v>8676065.8186000008</v>
      </c>
      <c r="P28" s="47">
        <v>40930</v>
      </c>
      <c r="Q28" s="47">
        <v>39511</v>
      </c>
      <c r="R28" s="48">
        <v>3.5914049252107101</v>
      </c>
      <c r="S28" s="47">
        <v>23.297515663327601</v>
      </c>
      <c r="T28" s="47">
        <v>22.876888175444801</v>
      </c>
      <c r="U28" s="49">
        <v>1.8054606935834201</v>
      </c>
    </row>
    <row r="29" spans="1:21" ht="12" thickBot="1">
      <c r="A29" s="71"/>
      <c r="B29" s="60" t="s">
        <v>27</v>
      </c>
      <c r="C29" s="61"/>
      <c r="D29" s="47">
        <v>574424.64780000004</v>
      </c>
      <c r="E29" s="47">
        <v>822414.11959999998</v>
      </c>
      <c r="F29" s="48">
        <v>69.846155861159701</v>
      </c>
      <c r="G29" s="47">
        <v>772807.18160000001</v>
      </c>
      <c r="H29" s="48">
        <v>-25.6703791739194</v>
      </c>
      <c r="I29" s="47">
        <v>98481.396399999998</v>
      </c>
      <c r="J29" s="48">
        <v>17.1443542294321</v>
      </c>
      <c r="K29" s="47">
        <v>171514.5968</v>
      </c>
      <c r="L29" s="48">
        <v>22.193711560094499</v>
      </c>
      <c r="M29" s="48">
        <v>-0.42581332296260899</v>
      </c>
      <c r="N29" s="47">
        <v>4672669.3753000004</v>
      </c>
      <c r="O29" s="47">
        <v>4672669.3753000004</v>
      </c>
      <c r="P29" s="47">
        <v>84415</v>
      </c>
      <c r="Q29" s="47">
        <v>87052</v>
      </c>
      <c r="R29" s="48">
        <v>-3.02922391214446</v>
      </c>
      <c r="S29" s="47">
        <v>6.8047698608067302</v>
      </c>
      <c r="T29" s="47">
        <v>6.5680499574966698</v>
      </c>
      <c r="U29" s="49">
        <v>3.47873488967628</v>
      </c>
    </row>
    <row r="30" spans="1:21" ht="12" thickBot="1">
      <c r="A30" s="71"/>
      <c r="B30" s="60" t="s">
        <v>28</v>
      </c>
      <c r="C30" s="61"/>
      <c r="D30" s="47">
        <v>703815.28110000002</v>
      </c>
      <c r="E30" s="47">
        <v>1129185.6179</v>
      </c>
      <c r="F30" s="48">
        <v>62.329458500270199</v>
      </c>
      <c r="G30" s="47">
        <v>716030.61470000003</v>
      </c>
      <c r="H30" s="48">
        <v>-1.70597923457755</v>
      </c>
      <c r="I30" s="47">
        <v>129098.05250000001</v>
      </c>
      <c r="J30" s="48">
        <v>18.342604368895099</v>
      </c>
      <c r="K30" s="47">
        <v>143179.3388</v>
      </c>
      <c r="L30" s="48">
        <v>19.996259358266201</v>
      </c>
      <c r="M30" s="48">
        <v>-9.8347194630290999E-2</v>
      </c>
      <c r="N30" s="47">
        <v>7511410.1413000003</v>
      </c>
      <c r="O30" s="47">
        <v>7511410.1413000003</v>
      </c>
      <c r="P30" s="47">
        <v>49978</v>
      </c>
      <c r="Q30" s="47">
        <v>55013</v>
      </c>
      <c r="R30" s="48">
        <v>-9.1523821642157301</v>
      </c>
      <c r="S30" s="47">
        <v>14.082501922846101</v>
      </c>
      <c r="T30" s="47">
        <v>13.568996042753501</v>
      </c>
      <c r="U30" s="49">
        <v>3.6464108643895101</v>
      </c>
    </row>
    <row r="31" spans="1:21" ht="12" thickBot="1">
      <c r="A31" s="71"/>
      <c r="B31" s="60" t="s">
        <v>29</v>
      </c>
      <c r="C31" s="61"/>
      <c r="D31" s="47">
        <v>1287013.0037</v>
      </c>
      <c r="E31" s="47">
        <v>1158477.69</v>
      </c>
      <c r="F31" s="48">
        <v>111.09519111239899</v>
      </c>
      <c r="G31" s="47">
        <v>748345.03359999997</v>
      </c>
      <c r="H31" s="48">
        <v>71.981231372469395</v>
      </c>
      <c r="I31" s="47">
        <v>-18476.6191</v>
      </c>
      <c r="J31" s="48">
        <v>-1.43562023436298</v>
      </c>
      <c r="K31" s="47">
        <v>37284.964</v>
      </c>
      <c r="L31" s="48">
        <v>4.9823226354074102</v>
      </c>
      <c r="M31" s="48">
        <v>-1.4955514802159899</v>
      </c>
      <c r="N31" s="47">
        <v>33964297.112499997</v>
      </c>
      <c r="O31" s="47">
        <v>33964297.112499997</v>
      </c>
      <c r="P31" s="47">
        <v>26438</v>
      </c>
      <c r="Q31" s="47">
        <v>31021</v>
      </c>
      <c r="R31" s="48">
        <v>-14.773862867089999</v>
      </c>
      <c r="S31" s="47">
        <v>48.680422259626297</v>
      </c>
      <c r="T31" s="47">
        <v>47.072756416620997</v>
      </c>
      <c r="U31" s="49">
        <v>3.3024895191565302</v>
      </c>
    </row>
    <row r="32" spans="1:21" ht="12" thickBot="1">
      <c r="A32" s="71"/>
      <c r="B32" s="60" t="s">
        <v>30</v>
      </c>
      <c r="C32" s="61"/>
      <c r="D32" s="47">
        <v>116683.0033</v>
      </c>
      <c r="E32" s="47">
        <v>172114.37</v>
      </c>
      <c r="F32" s="48">
        <v>67.793876420661505</v>
      </c>
      <c r="G32" s="47">
        <v>149674.02040000001</v>
      </c>
      <c r="H32" s="48">
        <v>-22.041912826175398</v>
      </c>
      <c r="I32" s="47">
        <v>31837.915199999999</v>
      </c>
      <c r="J32" s="48">
        <v>27.285820813287199</v>
      </c>
      <c r="K32" s="47">
        <v>43377.886599999998</v>
      </c>
      <c r="L32" s="48">
        <v>28.981573745446099</v>
      </c>
      <c r="M32" s="48">
        <v>-0.26603350934114001</v>
      </c>
      <c r="N32" s="47">
        <v>1039187.6701</v>
      </c>
      <c r="O32" s="47">
        <v>1039187.6701</v>
      </c>
      <c r="P32" s="47">
        <v>24554</v>
      </c>
      <c r="Q32" s="47">
        <v>26847</v>
      </c>
      <c r="R32" s="48">
        <v>-8.5409915446791107</v>
      </c>
      <c r="S32" s="47">
        <v>4.7520975523336304</v>
      </c>
      <c r="T32" s="47">
        <v>4.6287208775654598</v>
      </c>
      <c r="U32" s="49">
        <v>2.5962571982046501</v>
      </c>
    </row>
    <row r="33" spans="1:21" ht="12" thickBot="1">
      <c r="A33" s="71"/>
      <c r="B33" s="60" t="s">
        <v>31</v>
      </c>
      <c r="C33" s="61"/>
      <c r="D33" s="47">
        <v>23.077000000000002</v>
      </c>
      <c r="E33" s="50"/>
      <c r="F33" s="50"/>
      <c r="G33" s="47">
        <v>132.9</v>
      </c>
      <c r="H33" s="48">
        <v>-82.635816403310798</v>
      </c>
      <c r="I33" s="47">
        <v>4.4943999999999997</v>
      </c>
      <c r="J33" s="48">
        <v>19.475668414438601</v>
      </c>
      <c r="K33" s="47">
        <v>25.5002</v>
      </c>
      <c r="L33" s="48">
        <v>19.1875094055681</v>
      </c>
      <c r="M33" s="48">
        <v>-0.82375040195763205</v>
      </c>
      <c r="N33" s="47">
        <v>225.0624</v>
      </c>
      <c r="O33" s="47">
        <v>225.0624</v>
      </c>
      <c r="P33" s="47">
        <v>4</v>
      </c>
      <c r="Q33" s="47">
        <v>11</v>
      </c>
      <c r="R33" s="48">
        <v>-63.636363636363598</v>
      </c>
      <c r="S33" s="47">
        <v>5.7692500000000004</v>
      </c>
      <c r="T33" s="47">
        <v>4.5454909090909101</v>
      </c>
      <c r="U33" s="49">
        <v>21.211753536579099</v>
      </c>
    </row>
    <row r="34" spans="1:21" ht="12" thickBot="1">
      <c r="A34" s="71"/>
      <c r="B34" s="60" t="s">
        <v>32</v>
      </c>
      <c r="C34" s="61"/>
      <c r="D34" s="47">
        <v>214578.62849999999</v>
      </c>
      <c r="E34" s="47">
        <v>387133.64150000003</v>
      </c>
      <c r="F34" s="48">
        <v>55.4275334141944</v>
      </c>
      <c r="G34" s="47">
        <v>258661.97260000001</v>
      </c>
      <c r="H34" s="48">
        <v>-17.042839214781399</v>
      </c>
      <c r="I34" s="47">
        <v>27347.305799999998</v>
      </c>
      <c r="J34" s="48">
        <v>12.7446549505744</v>
      </c>
      <c r="K34" s="47">
        <v>32440.5939</v>
      </c>
      <c r="L34" s="48">
        <v>12.5416943101129</v>
      </c>
      <c r="M34" s="48">
        <v>-0.15700354055478599</v>
      </c>
      <c r="N34" s="47">
        <v>2995420.4476000001</v>
      </c>
      <c r="O34" s="47">
        <v>2995420.4476000001</v>
      </c>
      <c r="P34" s="47">
        <v>11575</v>
      </c>
      <c r="Q34" s="47">
        <v>12581</v>
      </c>
      <c r="R34" s="48">
        <v>-7.9961847229949896</v>
      </c>
      <c r="S34" s="47">
        <v>18.5381104535637</v>
      </c>
      <c r="T34" s="47">
        <v>19.161988530323502</v>
      </c>
      <c r="U34" s="49">
        <v>-3.3653811607312698</v>
      </c>
    </row>
    <row r="35" spans="1:21" ht="12" thickBot="1">
      <c r="A35" s="71"/>
      <c r="B35" s="60" t="s">
        <v>37</v>
      </c>
      <c r="C35" s="61"/>
      <c r="D35" s="50"/>
      <c r="E35" s="47">
        <v>760217.55290000001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</row>
    <row r="36" spans="1:21" ht="12" thickBot="1">
      <c r="A36" s="71"/>
      <c r="B36" s="60" t="s">
        <v>38</v>
      </c>
      <c r="C36" s="61"/>
      <c r="D36" s="50"/>
      <c r="E36" s="47">
        <v>144849.8861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39</v>
      </c>
      <c r="C37" s="61"/>
      <c r="D37" s="50"/>
      <c r="E37" s="47">
        <v>109728.88039999999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customHeight="1" thickBot="1">
      <c r="A38" s="71"/>
      <c r="B38" s="60" t="s">
        <v>33</v>
      </c>
      <c r="C38" s="61"/>
      <c r="D38" s="47">
        <v>190987.1784</v>
      </c>
      <c r="E38" s="47">
        <v>294288.0295</v>
      </c>
      <c r="F38" s="48">
        <v>64.898045198946804</v>
      </c>
      <c r="G38" s="47">
        <v>267269.54499999998</v>
      </c>
      <c r="H38" s="48">
        <v>-28.541361343657801</v>
      </c>
      <c r="I38" s="47">
        <v>8317.2360000000008</v>
      </c>
      <c r="J38" s="48">
        <v>4.3548661589107001</v>
      </c>
      <c r="K38" s="47">
        <v>13118.982900000001</v>
      </c>
      <c r="L38" s="48">
        <v>4.9085214329227096</v>
      </c>
      <c r="M38" s="48">
        <v>-0.366015180948212</v>
      </c>
      <c r="N38" s="47">
        <v>2632354.7206999999</v>
      </c>
      <c r="O38" s="47">
        <v>2632354.7206999999</v>
      </c>
      <c r="P38" s="47">
        <v>301</v>
      </c>
      <c r="Q38" s="47">
        <v>318</v>
      </c>
      <c r="R38" s="48">
        <v>-5.3459119496855303</v>
      </c>
      <c r="S38" s="47">
        <v>634.50889833887095</v>
      </c>
      <c r="T38" s="47">
        <v>443.31693553459098</v>
      </c>
      <c r="U38" s="49">
        <v>30.132274473189501</v>
      </c>
    </row>
    <row r="39" spans="1:21" ht="12" customHeight="1" thickBot="1">
      <c r="A39" s="71"/>
      <c r="B39" s="60" t="s">
        <v>34</v>
      </c>
      <c r="C39" s="61"/>
      <c r="D39" s="47">
        <v>474205.94760000001</v>
      </c>
      <c r="E39" s="47">
        <v>510603.82160000002</v>
      </c>
      <c r="F39" s="48">
        <v>92.871601727157895</v>
      </c>
      <c r="G39" s="47">
        <v>627220.34279999998</v>
      </c>
      <c r="H39" s="48">
        <v>-24.3956365504541</v>
      </c>
      <c r="I39" s="47">
        <v>28076.460599999999</v>
      </c>
      <c r="J39" s="48">
        <v>5.92073143369407</v>
      </c>
      <c r="K39" s="47">
        <v>56304.982000000004</v>
      </c>
      <c r="L39" s="48">
        <v>8.97690622543373</v>
      </c>
      <c r="M39" s="48">
        <v>-0.50135033166336895</v>
      </c>
      <c r="N39" s="47">
        <v>6672403.1392999999</v>
      </c>
      <c r="O39" s="47">
        <v>6672403.1392999999</v>
      </c>
      <c r="P39" s="47">
        <v>2235</v>
      </c>
      <c r="Q39" s="47">
        <v>2405</v>
      </c>
      <c r="R39" s="48">
        <v>-7.0686070686070703</v>
      </c>
      <c r="S39" s="47">
        <v>212.17268348993301</v>
      </c>
      <c r="T39" s="47">
        <v>209.829987941788</v>
      </c>
      <c r="U39" s="49">
        <v>1.1041456937862899</v>
      </c>
    </row>
    <row r="40" spans="1:21" ht="12" thickBot="1">
      <c r="A40" s="71"/>
      <c r="B40" s="60" t="s">
        <v>40</v>
      </c>
      <c r="C40" s="61"/>
      <c r="D40" s="50"/>
      <c r="E40" s="47">
        <v>220534.606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</row>
    <row r="41" spans="1:21" ht="12" thickBot="1">
      <c r="A41" s="71"/>
      <c r="B41" s="60" t="s">
        <v>41</v>
      </c>
      <c r="C41" s="61"/>
      <c r="D41" s="50"/>
      <c r="E41" s="47">
        <v>137858.20910000001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2"/>
      <c r="B42" s="60" t="s">
        <v>35</v>
      </c>
      <c r="C42" s="61"/>
      <c r="D42" s="52">
        <v>31156.09</v>
      </c>
      <c r="E42" s="52">
        <v>0</v>
      </c>
      <c r="F42" s="53"/>
      <c r="G42" s="52">
        <v>18457.635999999999</v>
      </c>
      <c r="H42" s="54">
        <v>68.797835215734096</v>
      </c>
      <c r="I42" s="52">
        <v>4672.5862999999999</v>
      </c>
      <c r="J42" s="54">
        <v>14.9973449813504</v>
      </c>
      <c r="K42" s="52">
        <v>2146.4209000000001</v>
      </c>
      <c r="L42" s="54">
        <v>11.628904698304799</v>
      </c>
      <c r="M42" s="54">
        <v>1.1769198669282399</v>
      </c>
      <c r="N42" s="52">
        <v>327992.56709999999</v>
      </c>
      <c r="O42" s="52">
        <v>327992.56709999999</v>
      </c>
      <c r="P42" s="52">
        <v>29</v>
      </c>
      <c r="Q42" s="52">
        <v>36</v>
      </c>
      <c r="R42" s="54">
        <v>-19.4444444444444</v>
      </c>
      <c r="S42" s="52">
        <v>1074.3479310344801</v>
      </c>
      <c r="T42" s="52">
        <v>1291.0905666666699</v>
      </c>
      <c r="U42" s="55">
        <v>-20.1743429080264</v>
      </c>
    </row>
  </sheetData>
  <mergeCells count="40">
    <mergeCell ref="B29:C29"/>
    <mergeCell ref="B25:C25"/>
    <mergeCell ref="B26:C26"/>
    <mergeCell ref="B27:C27"/>
    <mergeCell ref="B28:C28"/>
    <mergeCell ref="B13:C13"/>
    <mergeCell ref="B14:C14"/>
    <mergeCell ref="B15:C15"/>
    <mergeCell ref="B21:C21"/>
    <mergeCell ref="B22:C22"/>
    <mergeCell ref="B23:C23"/>
    <mergeCell ref="B24:C24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16:C16"/>
    <mergeCell ref="B17:C17"/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30:C30"/>
    <mergeCell ref="B19:C19"/>
    <mergeCell ref="B20:C2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50399</v>
      </c>
      <c r="D2" s="32">
        <v>578856.79313418805</v>
      </c>
      <c r="E2" s="32">
        <v>519437.82596666698</v>
      </c>
      <c r="F2" s="32">
        <v>59418.967167521398</v>
      </c>
      <c r="G2" s="32">
        <v>519437.82596666698</v>
      </c>
      <c r="H2" s="32">
        <v>0.10264882069674</v>
      </c>
    </row>
    <row r="3" spans="1:8" ht="14.25">
      <c r="A3" s="32">
        <v>2</v>
      </c>
      <c r="B3" s="33">
        <v>13</v>
      </c>
      <c r="C3" s="32">
        <v>8470.3539999999994</v>
      </c>
      <c r="D3" s="32">
        <v>57880.8466671961</v>
      </c>
      <c r="E3" s="32">
        <v>44149.087660003002</v>
      </c>
      <c r="F3" s="32">
        <v>13731.759007193101</v>
      </c>
      <c r="G3" s="32">
        <v>44149.087660003002</v>
      </c>
      <c r="H3" s="32">
        <v>0.23724184765554801</v>
      </c>
    </row>
    <row r="4" spans="1:8" ht="14.25">
      <c r="A4" s="32">
        <v>3</v>
      </c>
      <c r="B4" s="33">
        <v>14</v>
      </c>
      <c r="C4" s="32">
        <v>84880</v>
      </c>
      <c r="D4" s="32">
        <v>73945.8228521368</v>
      </c>
      <c r="E4" s="32">
        <v>53992.386990598301</v>
      </c>
      <c r="F4" s="32">
        <v>19953.435861538499</v>
      </c>
      <c r="G4" s="32">
        <v>53992.386990598301</v>
      </c>
      <c r="H4" s="32">
        <v>0.269838580354129</v>
      </c>
    </row>
    <row r="5" spans="1:8" ht="14.25">
      <c r="A5" s="32">
        <v>4</v>
      </c>
      <c r="B5" s="33">
        <v>15</v>
      </c>
      <c r="C5" s="32">
        <v>3909</v>
      </c>
      <c r="D5" s="32">
        <v>64433.849273504296</v>
      </c>
      <c r="E5" s="32">
        <v>51911.772947008503</v>
      </c>
      <c r="F5" s="32">
        <v>12522.0763264957</v>
      </c>
      <c r="G5" s="32">
        <v>51911.772947008503</v>
      </c>
      <c r="H5" s="32">
        <v>0.194340031950332</v>
      </c>
    </row>
    <row r="6" spans="1:8" ht="14.25">
      <c r="A6" s="32">
        <v>5</v>
      </c>
      <c r="B6" s="33">
        <v>16</v>
      </c>
      <c r="C6" s="32">
        <v>2031</v>
      </c>
      <c r="D6" s="32">
        <v>201683.47993076901</v>
      </c>
      <c r="E6" s="32">
        <v>199169.96171111101</v>
      </c>
      <c r="F6" s="32">
        <v>2513.51821965812</v>
      </c>
      <c r="G6" s="32">
        <v>199169.96171111101</v>
      </c>
      <c r="H6" s="32">
        <v>1.2462687675365999E-2</v>
      </c>
    </row>
    <row r="7" spans="1:8" ht="14.25">
      <c r="A7" s="32">
        <v>6</v>
      </c>
      <c r="B7" s="33">
        <v>17</v>
      </c>
      <c r="C7" s="32">
        <v>14846</v>
      </c>
      <c r="D7" s="32">
        <v>309586.115457265</v>
      </c>
      <c r="E7" s="32">
        <v>253056.89269829099</v>
      </c>
      <c r="F7" s="32">
        <v>56529.2227589744</v>
      </c>
      <c r="G7" s="32">
        <v>253056.89269829099</v>
      </c>
      <c r="H7" s="32">
        <v>0.18259611764396999</v>
      </c>
    </row>
    <row r="8" spans="1:8" ht="14.25">
      <c r="A8" s="32">
        <v>7</v>
      </c>
      <c r="B8" s="33">
        <v>18</v>
      </c>
      <c r="C8" s="32">
        <v>37206</v>
      </c>
      <c r="D8" s="32">
        <v>174158.401211966</v>
      </c>
      <c r="E8" s="32">
        <v>139503.48946410301</v>
      </c>
      <c r="F8" s="32">
        <v>34654.911747863203</v>
      </c>
      <c r="G8" s="32">
        <v>139503.48946410301</v>
      </c>
      <c r="H8" s="32">
        <v>0.19898501310703501</v>
      </c>
    </row>
    <row r="9" spans="1:8" ht="14.25">
      <c r="A9" s="32">
        <v>8</v>
      </c>
      <c r="B9" s="33">
        <v>19</v>
      </c>
      <c r="C9" s="32">
        <v>12075</v>
      </c>
      <c r="D9" s="32">
        <v>128638.855903419</v>
      </c>
      <c r="E9" s="32">
        <v>112966.10746923101</v>
      </c>
      <c r="F9" s="32">
        <v>15672.748434188001</v>
      </c>
      <c r="G9" s="32">
        <v>112966.10746923101</v>
      </c>
      <c r="H9" s="32">
        <v>0.121835259837471</v>
      </c>
    </row>
    <row r="10" spans="1:8" ht="14.25">
      <c r="A10" s="32">
        <v>9</v>
      </c>
      <c r="B10" s="33">
        <v>21</v>
      </c>
      <c r="C10" s="32">
        <v>86014</v>
      </c>
      <c r="D10" s="32">
        <v>418668.87650000001</v>
      </c>
      <c r="E10" s="32">
        <v>387590.38439999998</v>
      </c>
      <c r="F10" s="32">
        <v>31078.492099999999</v>
      </c>
      <c r="G10" s="32">
        <v>387590.38439999998</v>
      </c>
      <c r="H10" s="32">
        <v>7.4231675303430403E-2</v>
      </c>
    </row>
    <row r="11" spans="1:8" ht="14.25">
      <c r="A11" s="32">
        <v>10</v>
      </c>
      <c r="B11" s="33">
        <v>22</v>
      </c>
      <c r="C11" s="32">
        <v>27525</v>
      </c>
      <c r="D11" s="32">
        <v>588048.94695811998</v>
      </c>
      <c r="E11" s="32">
        <v>588934.16607606795</v>
      </c>
      <c r="F11" s="32">
        <v>-885.21911794871801</v>
      </c>
      <c r="G11" s="32">
        <v>588934.16607606795</v>
      </c>
      <c r="H11" s="32">
        <v>-1.50534938040075E-3</v>
      </c>
    </row>
    <row r="12" spans="1:8" ht="14.25">
      <c r="A12" s="32">
        <v>11</v>
      </c>
      <c r="B12" s="33">
        <v>23</v>
      </c>
      <c r="C12" s="32">
        <v>134742.29199999999</v>
      </c>
      <c r="D12" s="32">
        <v>1513180.5756991501</v>
      </c>
      <c r="E12" s="32">
        <v>1285957.5405709399</v>
      </c>
      <c r="F12" s="32">
        <v>227223.035128205</v>
      </c>
      <c r="G12" s="32">
        <v>1285957.5405709399</v>
      </c>
      <c r="H12" s="32">
        <v>0.15016253762259599</v>
      </c>
    </row>
    <row r="13" spans="1:8" ht="14.25">
      <c r="A13" s="32">
        <v>12</v>
      </c>
      <c r="B13" s="33">
        <v>24</v>
      </c>
      <c r="C13" s="32">
        <v>19711.414000000001</v>
      </c>
      <c r="D13" s="32">
        <v>509883.35169829102</v>
      </c>
      <c r="E13" s="32">
        <v>460689.98482307699</v>
      </c>
      <c r="F13" s="32">
        <v>49193.366875213702</v>
      </c>
      <c r="G13" s="32">
        <v>460689.98482307699</v>
      </c>
      <c r="H13" s="32">
        <v>9.6479649142030596E-2</v>
      </c>
    </row>
    <row r="14" spans="1:8" ht="14.25">
      <c r="A14" s="32">
        <v>13</v>
      </c>
      <c r="B14" s="33">
        <v>25</v>
      </c>
      <c r="C14" s="32">
        <v>75568</v>
      </c>
      <c r="D14" s="32">
        <v>1062727.0634999999</v>
      </c>
      <c r="E14" s="32">
        <v>1020537.8139</v>
      </c>
      <c r="F14" s="32">
        <v>42189.249600000003</v>
      </c>
      <c r="G14" s="32">
        <v>1020537.8139</v>
      </c>
      <c r="H14" s="32">
        <v>3.9699045078473202E-2</v>
      </c>
    </row>
    <row r="15" spans="1:8" ht="14.25">
      <c r="A15" s="32">
        <v>14</v>
      </c>
      <c r="B15" s="33">
        <v>26</v>
      </c>
      <c r="C15" s="32">
        <v>65344</v>
      </c>
      <c r="D15" s="32">
        <v>313464.50678060699</v>
      </c>
      <c r="E15" s="32">
        <v>273471.75918545498</v>
      </c>
      <c r="F15" s="32">
        <v>39992.747595151697</v>
      </c>
      <c r="G15" s="32">
        <v>273471.75918545498</v>
      </c>
      <c r="H15" s="32">
        <v>0.12758301731156599</v>
      </c>
    </row>
    <row r="16" spans="1:8" ht="14.25">
      <c r="A16" s="32">
        <v>15</v>
      </c>
      <c r="B16" s="33">
        <v>27</v>
      </c>
      <c r="C16" s="32">
        <v>113717.905</v>
      </c>
      <c r="D16" s="32">
        <v>828936.97019999998</v>
      </c>
      <c r="E16" s="32">
        <v>732777.53559999994</v>
      </c>
      <c r="F16" s="32">
        <v>96159.434599999993</v>
      </c>
      <c r="G16" s="32">
        <v>732777.53559999994</v>
      </c>
      <c r="H16" s="32">
        <v>0.11600331274499601</v>
      </c>
    </row>
    <row r="17" spans="1:8" ht="14.25">
      <c r="A17" s="32">
        <v>16</v>
      </c>
      <c r="B17" s="33">
        <v>29</v>
      </c>
      <c r="C17" s="32">
        <v>139503</v>
      </c>
      <c r="D17" s="32">
        <v>1710943.52679915</v>
      </c>
      <c r="E17" s="32">
        <v>1544039.7960256401</v>
      </c>
      <c r="F17" s="32">
        <v>166903.73077350401</v>
      </c>
      <c r="G17" s="32">
        <v>1544039.7960256401</v>
      </c>
      <c r="H17" s="32">
        <v>9.7550695367339096E-2</v>
      </c>
    </row>
    <row r="18" spans="1:8" ht="14.25">
      <c r="A18" s="32">
        <v>17</v>
      </c>
      <c r="B18" s="33">
        <v>31</v>
      </c>
      <c r="C18" s="32">
        <v>30214.498</v>
      </c>
      <c r="D18" s="32">
        <v>240577.75063831799</v>
      </c>
      <c r="E18" s="32">
        <v>199076.45996113701</v>
      </c>
      <c r="F18" s="32">
        <v>41501.290677180703</v>
      </c>
      <c r="G18" s="32">
        <v>199076.45996113701</v>
      </c>
      <c r="H18" s="32">
        <v>0.17250676991977301</v>
      </c>
    </row>
    <row r="19" spans="1:8" ht="14.25">
      <c r="A19" s="32">
        <v>18</v>
      </c>
      <c r="B19" s="33">
        <v>32</v>
      </c>
      <c r="C19" s="32">
        <v>17679.873</v>
      </c>
      <c r="D19" s="32">
        <v>283260.96330136101</v>
      </c>
      <c r="E19" s="32">
        <v>254767.355306432</v>
      </c>
      <c r="F19" s="32">
        <v>28493.6079949294</v>
      </c>
      <c r="G19" s="32">
        <v>254767.355306432</v>
      </c>
      <c r="H19" s="32">
        <v>0.10059136868999199</v>
      </c>
    </row>
    <row r="20" spans="1:8" ht="14.25">
      <c r="A20" s="32">
        <v>19</v>
      </c>
      <c r="B20" s="33">
        <v>33</v>
      </c>
      <c r="C20" s="32">
        <v>31285.984</v>
      </c>
      <c r="D20" s="32">
        <v>525814.34358105995</v>
      </c>
      <c r="E20" s="32">
        <v>404939.90302276</v>
      </c>
      <c r="F20" s="32">
        <v>120874.4405583</v>
      </c>
      <c r="G20" s="32">
        <v>404939.90302276</v>
      </c>
      <c r="H20" s="32">
        <v>0.229880455019702</v>
      </c>
    </row>
    <row r="21" spans="1:8" ht="14.25">
      <c r="A21" s="32">
        <v>20</v>
      </c>
      <c r="B21" s="33">
        <v>34</v>
      </c>
      <c r="C21" s="32">
        <v>39417.841</v>
      </c>
      <c r="D21" s="32">
        <v>220729.54809562801</v>
      </c>
      <c r="E21" s="32">
        <v>156104.83265736699</v>
      </c>
      <c r="F21" s="32">
        <v>64624.715438261097</v>
      </c>
      <c r="G21" s="32">
        <v>156104.83265736699</v>
      </c>
      <c r="H21" s="32">
        <v>0.292777817903488</v>
      </c>
    </row>
    <row r="22" spans="1:8" ht="14.25">
      <c r="A22" s="32">
        <v>21</v>
      </c>
      <c r="B22" s="33">
        <v>35</v>
      </c>
      <c r="C22" s="32">
        <v>39387.669000000002</v>
      </c>
      <c r="D22" s="32">
        <v>953567.31598495599</v>
      </c>
      <c r="E22" s="32">
        <v>903901.01079203503</v>
      </c>
      <c r="F22" s="32">
        <v>49666.305192920401</v>
      </c>
      <c r="G22" s="32">
        <v>903901.01079203503</v>
      </c>
      <c r="H22" s="32">
        <v>5.2084739441409199E-2</v>
      </c>
    </row>
    <row r="23" spans="1:8" ht="14.25">
      <c r="A23" s="32">
        <v>22</v>
      </c>
      <c r="B23" s="33">
        <v>36</v>
      </c>
      <c r="C23" s="32">
        <v>124146.603</v>
      </c>
      <c r="D23" s="32">
        <v>574424.64735840703</v>
      </c>
      <c r="E23" s="32">
        <v>475943.232358001</v>
      </c>
      <c r="F23" s="32">
        <v>98481.415000406399</v>
      </c>
      <c r="G23" s="32">
        <v>475943.232358001</v>
      </c>
      <c r="H23" s="32">
        <v>0.171443574807053</v>
      </c>
    </row>
    <row r="24" spans="1:8" ht="14.25">
      <c r="A24" s="32">
        <v>23</v>
      </c>
      <c r="B24" s="33">
        <v>37</v>
      </c>
      <c r="C24" s="32">
        <v>75879.145000000004</v>
      </c>
      <c r="D24" s="32">
        <v>703815.26691681403</v>
      </c>
      <c r="E24" s="32">
        <v>574717.24263930705</v>
      </c>
      <c r="F24" s="32">
        <v>129098.02427750699</v>
      </c>
      <c r="G24" s="32">
        <v>574717.24263930705</v>
      </c>
      <c r="H24" s="32">
        <v>0.183426007286036</v>
      </c>
    </row>
    <row r="25" spans="1:8" ht="14.25">
      <c r="A25" s="32">
        <v>24</v>
      </c>
      <c r="B25" s="33">
        <v>38</v>
      </c>
      <c r="C25" s="32">
        <v>325445.71999999997</v>
      </c>
      <c r="D25" s="32">
        <v>1287012.8695725701</v>
      </c>
      <c r="E25" s="32">
        <v>1305489.72610531</v>
      </c>
      <c r="F25" s="32">
        <v>-18476.856532743401</v>
      </c>
      <c r="G25" s="32">
        <v>1305489.72610531</v>
      </c>
      <c r="H25" s="32">
        <v>-1.4356388323358201E-2</v>
      </c>
    </row>
    <row r="26" spans="1:8" ht="14.25">
      <c r="A26" s="32">
        <v>25</v>
      </c>
      <c r="B26" s="33">
        <v>39</v>
      </c>
      <c r="C26" s="32">
        <v>80878.034</v>
      </c>
      <c r="D26" s="32">
        <v>116682.913670585</v>
      </c>
      <c r="E26" s="32">
        <v>84845.078335123399</v>
      </c>
      <c r="F26" s="32">
        <v>31837.835335461299</v>
      </c>
      <c r="G26" s="32">
        <v>84845.078335123399</v>
      </c>
      <c r="H26" s="32">
        <v>0.27285773326971302</v>
      </c>
    </row>
    <row r="27" spans="1:8" ht="14.25">
      <c r="A27" s="32">
        <v>26</v>
      </c>
      <c r="B27" s="33">
        <v>40</v>
      </c>
      <c r="C27" s="32">
        <v>6</v>
      </c>
      <c r="D27" s="32">
        <v>23.077000000000002</v>
      </c>
      <c r="E27" s="32">
        <v>18.582599999999999</v>
      </c>
      <c r="F27" s="32">
        <v>4.4943999999999997</v>
      </c>
      <c r="G27" s="32">
        <v>18.582599999999999</v>
      </c>
      <c r="H27" s="32">
        <v>0.19475668414438599</v>
      </c>
    </row>
    <row r="28" spans="1:8" ht="14.25">
      <c r="A28" s="32">
        <v>27</v>
      </c>
      <c r="B28" s="33">
        <v>42</v>
      </c>
      <c r="C28" s="32">
        <v>13480.924000000001</v>
      </c>
      <c r="D28" s="32">
        <v>214578.62779999999</v>
      </c>
      <c r="E28" s="32">
        <v>187231.3131</v>
      </c>
      <c r="F28" s="32">
        <v>27347.314699999999</v>
      </c>
      <c r="G28" s="32">
        <v>187231.3131</v>
      </c>
      <c r="H28" s="32">
        <v>0.12744659139813899</v>
      </c>
    </row>
    <row r="29" spans="1:8" ht="14.25">
      <c r="A29" s="32">
        <v>28</v>
      </c>
      <c r="B29" s="33">
        <v>75</v>
      </c>
      <c r="C29" s="32">
        <v>322</v>
      </c>
      <c r="D29" s="32">
        <v>190987.179487179</v>
      </c>
      <c r="E29" s="32">
        <v>182669.94273504301</v>
      </c>
      <c r="F29" s="32">
        <v>8317.2367521367505</v>
      </c>
      <c r="G29" s="32">
        <v>182669.94273504301</v>
      </c>
      <c r="H29" s="32">
        <v>4.35486652793627E-2</v>
      </c>
    </row>
    <row r="30" spans="1:8" ht="14.25">
      <c r="A30" s="32">
        <v>29</v>
      </c>
      <c r="B30" s="33">
        <v>76</v>
      </c>
      <c r="C30" s="32">
        <v>2347</v>
      </c>
      <c r="D30" s="32">
        <v>474205.94308461499</v>
      </c>
      <c r="E30" s="32">
        <v>446129.48467521399</v>
      </c>
      <c r="F30" s="32">
        <v>28076.458409401701</v>
      </c>
      <c r="G30" s="32">
        <v>446129.48467521399</v>
      </c>
      <c r="H30" s="32">
        <v>5.9207310281203802E-2</v>
      </c>
    </row>
    <row r="31" spans="1:8" ht="14.25">
      <c r="A31" s="32">
        <v>30</v>
      </c>
      <c r="B31" s="33">
        <v>99</v>
      </c>
      <c r="C31" s="32">
        <v>31</v>
      </c>
      <c r="D31" s="32">
        <v>31156.090159594602</v>
      </c>
      <c r="E31" s="32">
        <v>26483.504258376801</v>
      </c>
      <c r="F31" s="32">
        <v>4672.5859012177598</v>
      </c>
      <c r="G31" s="32">
        <v>26483.504258376801</v>
      </c>
      <c r="H31" s="32">
        <v>0.14997343624578099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2014-01-09T05:12:04Z</dcterms:modified>
</cp:coreProperties>
</file>