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<sst xmlns="http://schemas.openxmlformats.org/spreadsheetml/2006/main" count="113" uniqueCount="71">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</sst>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22021266.3017</v>
      </c>
      <c r="F3" s="25">
        <f>RA!I7</f>
        <v>1305907.3936000001</v>
      </c>
      <c r="G3" s="16">
        <f>E3-F3</f>
        <v>20715358.908100002</v>
      </c>
      <c r="H3" s="27">
        <f>RA!J7</f>
        <v>5.9302102599757696</v>
      </c>
      <c r="I3" s="20">
        <f>SUM(I4:I39)</f>
        <v>22021269.911698934</v>
      </c>
      <c r="J3" s="21">
        <f>SUM(J4:J39)</f>
        <v>20715358.863754716</v>
      </c>
      <c r="K3" s="22">
        <f>E3-I3</f>
        <v>-3.6099989339709282</v>
      </c>
      <c r="L3" s="22">
        <f>G3-J3</f>
        <v>4.434528574347496E-2</v>
      </c>
    </row>
    <row r="4" spans="1:12">
      <c r="A4" s="59">
        <f>RA!A8</f>
        <v>41648</v>
      </c>
      <c r="B4" s="12">
        <v>12</v>
      </c>
      <c r="C4" s="56" t="s">
        <v>6</v>
      </c>
      <c r="D4" s="56"/>
      <c r="E4" s="15">
        <f>VLOOKUP(C4,RA!B8:D39,3,0)</f>
        <v>915466.67220000003</v>
      </c>
      <c r="F4" s="25">
        <f>VLOOKUP(C4,RA!B8:I43,8,0)</f>
        <v>101876.2399</v>
      </c>
      <c r="G4" s="16">
        <f t="shared" ref="G4:G39" si="0">E4-F4</f>
        <v>813590.43229999999</v>
      </c>
      <c r="H4" s="27">
        <f>RA!J8</f>
        <v>11.1283395664395</v>
      </c>
      <c r="I4" s="20">
        <f>VLOOKUP(B4,RMS!B:D,3,FALSE)</f>
        <v>915467.47855726501</v>
      </c>
      <c r="J4" s="21">
        <f>VLOOKUP(B4,RMS!B:E,4,FALSE)</f>
        <v>813590.43609316205</v>
      </c>
      <c r="K4" s="22">
        <f t="shared" ref="K4:K39" si="1">E4-I4</f>
        <v>-0.80635726498439908</v>
      </c>
      <c r="L4" s="22">
        <f t="shared" ref="L4:L39" si="2">G4-J4</f>
        <v>-3.7931620609015226E-3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80023.833599999998</v>
      </c>
      <c r="F5" s="25">
        <f>VLOOKUP(C5,RA!B9:I44,8,0)</f>
        <v>18956.749</v>
      </c>
      <c r="G5" s="16">
        <f t="shared" si="0"/>
        <v>61067.084600000002</v>
      </c>
      <c r="H5" s="27">
        <f>RA!J9</f>
        <v>23.688878859210298</v>
      </c>
      <c r="I5" s="20">
        <f>VLOOKUP(B5,RMS!B:D,3,FALSE)</f>
        <v>80023.864711602801</v>
      </c>
      <c r="J5" s="21">
        <f>VLOOKUP(B5,RMS!B:E,4,FALSE)</f>
        <v>61067.0841768928</v>
      </c>
      <c r="K5" s="22">
        <f t="shared" si="1"/>
        <v>-3.1111602802411653E-2</v>
      </c>
      <c r="L5" s="22">
        <f t="shared" si="2"/>
        <v>4.2310720164095983E-4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113806.4761</v>
      </c>
      <c r="F6" s="25">
        <f>VLOOKUP(C6,RA!B10:I45,8,0)</f>
        <v>30882.1351</v>
      </c>
      <c r="G6" s="16">
        <f t="shared" si="0"/>
        <v>82924.341</v>
      </c>
      <c r="H6" s="27">
        <f>RA!J10</f>
        <v>27.135657089377201</v>
      </c>
      <c r="I6" s="20">
        <f>VLOOKUP(B6,RMS!B:D,3,FALSE)</f>
        <v>113808.42815812</v>
      </c>
      <c r="J6" s="21">
        <f>VLOOKUP(B6,RMS!B:E,4,FALSE)</f>
        <v>82924.340586324804</v>
      </c>
      <c r="K6" s="22">
        <f t="shared" si="1"/>
        <v>-1.9520581200049492</v>
      </c>
      <c r="L6" s="22">
        <f t="shared" si="2"/>
        <v>4.136751958867535E-4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84568.154500000004</v>
      </c>
      <c r="F7" s="25">
        <f>VLOOKUP(C7,RA!B11:I46,8,0)</f>
        <v>10531.1325</v>
      </c>
      <c r="G7" s="16">
        <f t="shared" si="0"/>
        <v>74037.021999999997</v>
      </c>
      <c r="H7" s="27">
        <f>RA!J11</f>
        <v>12.452834713331701</v>
      </c>
      <c r="I7" s="20">
        <f>VLOOKUP(B7,RMS!B:D,3,FALSE)</f>
        <v>84568.181891453001</v>
      </c>
      <c r="J7" s="21">
        <f>VLOOKUP(B7,RMS!B:E,4,FALSE)</f>
        <v>74037.022155555605</v>
      </c>
      <c r="K7" s="22">
        <f t="shared" si="1"/>
        <v>-2.739145299710799E-2</v>
      </c>
      <c r="L7" s="22">
        <f t="shared" si="2"/>
        <v>-1.5555560821667314E-4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296629.10759999999</v>
      </c>
      <c r="F8" s="25">
        <f>VLOOKUP(C8,RA!B12:I47,8,0)</f>
        <v>-5400.9413000000004</v>
      </c>
      <c r="G8" s="16">
        <f t="shared" si="0"/>
        <v>302030.04889999999</v>
      </c>
      <c r="H8" s="27">
        <f>RA!J12</f>
        <v>-1.8207725275845501</v>
      </c>
      <c r="I8" s="20">
        <f>VLOOKUP(B8,RMS!B:D,3,FALSE)</f>
        <v>296629.104206838</v>
      </c>
      <c r="J8" s="21">
        <f>VLOOKUP(B8,RMS!B:E,4,FALSE)</f>
        <v>302030.04861282097</v>
      </c>
      <c r="K8" s="22">
        <f t="shared" si="1"/>
        <v>3.3931619836948812E-3</v>
      </c>
      <c r="L8" s="22">
        <f t="shared" si="2"/>
        <v>2.8717902023345232E-4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384822.13770000002</v>
      </c>
      <c r="F9" s="25">
        <f>VLOOKUP(C9,RA!B13:I48,8,0)</f>
        <v>60226.826399999998</v>
      </c>
      <c r="G9" s="16">
        <f t="shared" si="0"/>
        <v>324595.3113</v>
      </c>
      <c r="H9" s="27">
        <f>RA!J13</f>
        <v>15.650561778998201</v>
      </c>
      <c r="I9" s="20">
        <f>VLOOKUP(B9,RMS!B:D,3,FALSE)</f>
        <v>384822.282478632</v>
      </c>
      <c r="J9" s="21">
        <f>VLOOKUP(B9,RMS!B:E,4,FALSE)</f>
        <v>324595.30989316199</v>
      </c>
      <c r="K9" s="22">
        <f t="shared" si="1"/>
        <v>-0.14477863197680563</v>
      </c>
      <c r="L9" s="22">
        <f t="shared" si="2"/>
        <v>1.4068380114622414E-3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208279.6678</v>
      </c>
      <c r="F10" s="25">
        <f>VLOOKUP(C10,RA!B14:I49,8,0)</f>
        <v>34745.983899999999</v>
      </c>
      <c r="G10" s="16">
        <f t="shared" si="0"/>
        <v>173533.6839</v>
      </c>
      <c r="H10" s="27">
        <f>RA!J14</f>
        <v>16.682369559646499</v>
      </c>
      <c r="I10" s="20">
        <f>VLOOKUP(B10,RMS!B:D,3,FALSE)</f>
        <v>208279.66873418799</v>
      </c>
      <c r="J10" s="21">
        <f>VLOOKUP(B10,RMS!B:E,4,FALSE)</f>
        <v>173533.68455982901</v>
      </c>
      <c r="K10" s="22">
        <f t="shared" si="1"/>
        <v>-9.3418799224309623E-4</v>
      </c>
      <c r="L10" s="22">
        <f t="shared" si="2"/>
        <v>-6.5982900559902191E-4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108636.65549999999</v>
      </c>
      <c r="F11" s="25">
        <f>VLOOKUP(C11,RA!B15:I50,8,0)</f>
        <v>10073.8887</v>
      </c>
      <c r="G11" s="16">
        <f t="shared" si="0"/>
        <v>98562.766799999998</v>
      </c>
      <c r="H11" s="27">
        <f>RA!J15</f>
        <v>9.2730107104595092</v>
      </c>
      <c r="I11" s="20">
        <f>VLOOKUP(B11,RMS!B:D,3,FALSE)</f>
        <v>108636.70904359</v>
      </c>
      <c r="J11" s="21">
        <f>VLOOKUP(B11,RMS!B:E,4,FALSE)</f>
        <v>98562.764227350403</v>
      </c>
      <c r="K11" s="22">
        <f t="shared" si="1"/>
        <v>-5.3543590009212494E-2</v>
      </c>
      <c r="L11" s="22">
        <f t="shared" si="2"/>
        <v>2.5726495950948447E-3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530159.08140000002</v>
      </c>
      <c r="F12" s="25">
        <f>VLOOKUP(C12,RA!B16:I51,8,0)</f>
        <v>40804.666799999999</v>
      </c>
      <c r="G12" s="16">
        <f t="shared" si="0"/>
        <v>489354.41460000002</v>
      </c>
      <c r="H12" s="27">
        <f>RA!J16</f>
        <v>7.6966835486900296</v>
      </c>
      <c r="I12" s="20">
        <f>VLOOKUP(B12,RMS!B:D,3,FALSE)</f>
        <v>530158.94530000002</v>
      </c>
      <c r="J12" s="21">
        <f>VLOOKUP(B12,RMS!B:E,4,FALSE)</f>
        <v>489354.41460000002</v>
      </c>
      <c r="K12" s="22">
        <f t="shared" si="1"/>
        <v>0.13610000000335276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755092.32479999994</v>
      </c>
      <c r="F13" s="25">
        <f>VLOOKUP(C13,RA!B17:I52,8,0)</f>
        <v>17296.730800000001</v>
      </c>
      <c r="G13" s="16">
        <f t="shared" si="0"/>
        <v>737795.59399999992</v>
      </c>
      <c r="H13" s="27">
        <f>RA!J17</f>
        <v>2.2906776074808302</v>
      </c>
      <c r="I13" s="20">
        <f>VLOOKUP(B13,RMS!B:D,3,FALSE)</f>
        <v>755092.38067350397</v>
      </c>
      <c r="J13" s="21">
        <f>VLOOKUP(B13,RMS!B:E,4,FALSE)</f>
        <v>737795.59429914504</v>
      </c>
      <c r="K13" s="22">
        <f t="shared" si="1"/>
        <v>-5.5873504024930298E-2</v>
      </c>
      <c r="L13" s="22">
        <f t="shared" si="2"/>
        <v>-2.991451183333993E-4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2167020.5865000002</v>
      </c>
      <c r="F14" s="25">
        <f>VLOOKUP(C14,RA!B18:I53,8,0)</f>
        <v>306711.47379999998</v>
      </c>
      <c r="G14" s="16">
        <f t="shared" si="0"/>
        <v>1860309.1127000002</v>
      </c>
      <c r="H14" s="27">
        <f>RA!J18</f>
        <v>14.1536022182132</v>
      </c>
      <c r="I14" s="20">
        <f>VLOOKUP(B14,RMS!B:D,3,FALSE)</f>
        <v>2167020.6556017101</v>
      </c>
      <c r="J14" s="21">
        <f>VLOOKUP(B14,RMS!B:E,4,FALSE)</f>
        <v>1860309.1082700901</v>
      </c>
      <c r="K14" s="22">
        <f t="shared" si="1"/>
        <v>-6.9101709872484207E-2</v>
      </c>
      <c r="L14" s="22">
        <f t="shared" si="2"/>
        <v>4.4299100991338491E-3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634418.43779999996</v>
      </c>
      <c r="F15" s="25">
        <f>VLOOKUP(C15,RA!B19:I54,8,0)</f>
        <v>48613.6103</v>
      </c>
      <c r="G15" s="16">
        <f t="shared" si="0"/>
        <v>585804.8274999999</v>
      </c>
      <c r="H15" s="27">
        <f>RA!J19</f>
        <v>7.6627045185791696</v>
      </c>
      <c r="I15" s="20">
        <f>VLOOKUP(B15,RMS!B:D,3,FALSE)</f>
        <v>634418.43497863202</v>
      </c>
      <c r="J15" s="21">
        <f>VLOOKUP(B15,RMS!B:E,4,FALSE)</f>
        <v>585804.82877179503</v>
      </c>
      <c r="K15" s="22">
        <f t="shared" si="1"/>
        <v>2.8213679324835539E-3</v>
      </c>
      <c r="L15" s="22">
        <f t="shared" si="2"/>
        <v>-1.2717951321974397E-3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1443636.6979</v>
      </c>
      <c r="F16" s="25">
        <f>VLOOKUP(C16,RA!B20:I55,8,0)</f>
        <v>89869.421900000001</v>
      </c>
      <c r="G16" s="16">
        <f t="shared" si="0"/>
        <v>1353767.2760000001</v>
      </c>
      <c r="H16" s="27">
        <f>RA!J20</f>
        <v>6.2252104030556596</v>
      </c>
      <c r="I16" s="20">
        <f>VLOOKUP(B16,RMS!B:D,3,FALSE)</f>
        <v>1443636.8514</v>
      </c>
      <c r="J16" s="21">
        <f>VLOOKUP(B16,RMS!B:E,4,FALSE)</f>
        <v>1353767.2760000001</v>
      </c>
      <c r="K16" s="22">
        <f t="shared" si="1"/>
        <v>-0.15350000001490116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380922.89730000001</v>
      </c>
      <c r="F17" s="25">
        <f>VLOOKUP(C17,RA!B21:I56,8,0)</f>
        <v>48773.743600000002</v>
      </c>
      <c r="G17" s="16">
        <f t="shared" si="0"/>
        <v>332149.15370000002</v>
      </c>
      <c r="H17" s="27">
        <f>RA!J21</f>
        <v>12.804098662934299</v>
      </c>
      <c r="I17" s="20">
        <f>VLOOKUP(B17,RMS!B:D,3,FALSE)</f>
        <v>380922.65851451497</v>
      </c>
      <c r="J17" s="21">
        <f>VLOOKUP(B17,RMS!B:E,4,FALSE)</f>
        <v>332149.153585886</v>
      </c>
      <c r="K17" s="22">
        <f t="shared" si="1"/>
        <v>0.23878548503853381</v>
      </c>
      <c r="L17" s="22">
        <f t="shared" si="2"/>
        <v>1.1411402374505997E-4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1102981.6795000001</v>
      </c>
      <c r="F18" s="25">
        <f>VLOOKUP(C18,RA!B22:I57,8,0)</f>
        <v>122351.2905</v>
      </c>
      <c r="G18" s="16">
        <f t="shared" si="0"/>
        <v>980630.38900000008</v>
      </c>
      <c r="H18" s="27">
        <f>RA!J22</f>
        <v>11.092776314785599</v>
      </c>
      <c r="I18" s="20">
        <f>VLOOKUP(B18,RMS!B:D,3,FALSE)</f>
        <v>1102981.9195999999</v>
      </c>
      <c r="J18" s="21">
        <f>VLOOKUP(B18,RMS!B:E,4,FALSE)</f>
        <v>980630.38879999996</v>
      </c>
      <c r="K18" s="22">
        <f t="shared" si="1"/>
        <v>-0.24009999982081354</v>
      </c>
      <c r="L18" s="22">
        <f t="shared" si="2"/>
        <v>2.0000012591481209E-4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2525525.9871</v>
      </c>
      <c r="F19" s="25">
        <f>VLOOKUP(C19,RA!B23:I58,8,0)</f>
        <v>80740.098599999998</v>
      </c>
      <c r="G19" s="16">
        <f t="shared" si="0"/>
        <v>2444785.8884999999</v>
      </c>
      <c r="H19" s="27">
        <f>RA!J23</f>
        <v>3.1969617027267998</v>
      </c>
      <c r="I19" s="20">
        <f>VLOOKUP(B19,RMS!B:D,3,FALSE)</f>
        <v>2525526.7718324801</v>
      </c>
      <c r="J19" s="21">
        <f>VLOOKUP(B19,RMS!B:E,4,FALSE)</f>
        <v>2444785.9218760701</v>
      </c>
      <c r="K19" s="22">
        <f t="shared" si="1"/>
        <v>-0.78473248006775975</v>
      </c>
      <c r="L19" s="22">
        <f t="shared" si="2"/>
        <v>-3.3376070205122232E-2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333469.22200000001</v>
      </c>
      <c r="F20" s="25">
        <f>VLOOKUP(C20,RA!B24:I59,8,0)</f>
        <v>55476.740700000002</v>
      </c>
      <c r="G20" s="16">
        <f t="shared" si="0"/>
        <v>277992.48129999998</v>
      </c>
      <c r="H20" s="27">
        <f>RA!J24</f>
        <v>16.636240180510601</v>
      </c>
      <c r="I20" s="20">
        <f>VLOOKUP(B20,RMS!B:D,3,FALSE)</f>
        <v>333469.247210695</v>
      </c>
      <c r="J20" s="21">
        <f>VLOOKUP(B20,RMS!B:E,4,FALSE)</f>
        <v>277992.46386863699</v>
      </c>
      <c r="K20" s="22">
        <f t="shared" si="1"/>
        <v>-2.5210694991983473E-2</v>
      </c>
      <c r="L20" s="22">
        <f t="shared" si="2"/>
        <v>1.7431362997740507E-2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1091893.4791999999</v>
      </c>
      <c r="F21" s="25">
        <f>VLOOKUP(C21,RA!B25:I60,8,0)</f>
        <v>-52625.9571</v>
      </c>
      <c r="G21" s="16">
        <f t="shared" si="0"/>
        <v>1144519.4362999999</v>
      </c>
      <c r="H21" s="27">
        <f>RA!J25</f>
        <v>-4.8196969853284202</v>
      </c>
      <c r="I21" s="20">
        <f>VLOOKUP(B21,RMS!B:D,3,FALSE)</f>
        <v>1091893.4826291199</v>
      </c>
      <c r="J21" s="21">
        <f>VLOOKUP(B21,RMS!B:E,4,FALSE)</f>
        <v>1144519.41605686</v>
      </c>
      <c r="K21" s="22">
        <f t="shared" si="1"/>
        <v>-3.4291199408471584E-3</v>
      </c>
      <c r="L21" s="22">
        <f t="shared" si="2"/>
        <v>2.0243139937520027E-2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942541.87899999996</v>
      </c>
      <c r="F22" s="25">
        <f>VLOOKUP(C22,RA!B26:I61,8,0)</f>
        <v>171300.772</v>
      </c>
      <c r="G22" s="16">
        <f t="shared" si="0"/>
        <v>771241.10699999996</v>
      </c>
      <c r="H22" s="27">
        <f>RA!J26</f>
        <v>18.1743406650263</v>
      </c>
      <c r="I22" s="20">
        <f>VLOOKUP(B22,RMS!B:D,3,FALSE)</f>
        <v>942541.91888069699</v>
      </c>
      <c r="J22" s="21">
        <f>VLOOKUP(B22,RMS!B:E,4,FALSE)</f>
        <v>771241.02423103398</v>
      </c>
      <c r="K22" s="22">
        <f t="shared" si="1"/>
        <v>-3.9880697033368051E-2</v>
      </c>
      <c r="L22" s="22">
        <f t="shared" si="2"/>
        <v>8.2768965978175402E-2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272178.37050000002</v>
      </c>
      <c r="F23" s="25">
        <f>VLOOKUP(C23,RA!B27:I62,8,0)</f>
        <v>78444.195699999997</v>
      </c>
      <c r="G23" s="16">
        <f t="shared" si="0"/>
        <v>193734.17480000004</v>
      </c>
      <c r="H23" s="27">
        <f>RA!J27</f>
        <v>28.820877851496999</v>
      </c>
      <c r="I23" s="20">
        <f>VLOOKUP(B23,RMS!B:D,3,FALSE)</f>
        <v>272178.31509943999</v>
      </c>
      <c r="J23" s="21">
        <f>VLOOKUP(B23,RMS!B:E,4,FALSE)</f>
        <v>193734.178782239</v>
      </c>
      <c r="K23" s="22">
        <f t="shared" si="1"/>
        <v>5.540056002791971E-2</v>
      </c>
      <c r="L23" s="22">
        <f t="shared" si="2"/>
        <v>-3.9822389662731439E-3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2712700.4833</v>
      </c>
      <c r="F24" s="25">
        <f>VLOOKUP(C24,RA!B28:I63,8,0)</f>
        <v>-311043.45120000001</v>
      </c>
      <c r="G24" s="16">
        <f t="shared" si="0"/>
        <v>3023743.9345</v>
      </c>
      <c r="H24" s="27">
        <f>RA!J28</f>
        <v>-11.4661921990597</v>
      </c>
      <c r="I24" s="20">
        <f>VLOOKUP(B24,RMS!B:D,3,FALSE)</f>
        <v>2712700.4818053101</v>
      </c>
      <c r="J24" s="21">
        <f>VLOOKUP(B24,RMS!B:E,4,FALSE)</f>
        <v>3023743.9174415902</v>
      </c>
      <c r="K24" s="22">
        <f t="shared" si="1"/>
        <v>1.4946898445487022E-3</v>
      </c>
      <c r="L24" s="22">
        <f t="shared" si="2"/>
        <v>1.7058409750461578E-2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706667.68070000003</v>
      </c>
      <c r="F25" s="25">
        <f>VLOOKUP(C25,RA!B29:I64,8,0)</f>
        <v>98355.270300000004</v>
      </c>
      <c r="G25" s="16">
        <f t="shared" si="0"/>
        <v>608312.41040000005</v>
      </c>
      <c r="H25" s="27">
        <f>RA!J29</f>
        <v>13.9181786554286</v>
      </c>
      <c r="I25" s="20">
        <f>VLOOKUP(B25,RMS!B:D,3,FALSE)</f>
        <v>706667.67653451301</v>
      </c>
      <c r="J25" s="21">
        <f>VLOOKUP(B25,RMS!B:E,4,FALSE)</f>
        <v>608312.36610856897</v>
      </c>
      <c r="K25" s="22">
        <f t="shared" si="1"/>
        <v>4.1654870146885514E-3</v>
      </c>
      <c r="L25" s="22">
        <f t="shared" si="2"/>
        <v>4.4291431084275246E-2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1180875.9554999999</v>
      </c>
      <c r="F26" s="25">
        <f>VLOOKUP(C26,RA!B30:I65,8,0)</f>
        <v>140240.40729999999</v>
      </c>
      <c r="G26" s="16">
        <f t="shared" si="0"/>
        <v>1040635.5482</v>
      </c>
      <c r="H26" s="27">
        <f>RA!J30</f>
        <v>11.8759643336645</v>
      </c>
      <c r="I26" s="20">
        <f>VLOOKUP(B26,RMS!B:D,3,FALSE)</f>
        <v>1180875.9289991199</v>
      </c>
      <c r="J26" s="21">
        <f>VLOOKUP(B26,RMS!B:E,4,FALSE)</f>
        <v>1040635.55981148</v>
      </c>
      <c r="K26" s="22">
        <f t="shared" si="1"/>
        <v>2.650088001973927E-2</v>
      </c>
      <c r="L26" s="22">
        <f t="shared" si="2"/>
        <v>-1.1611480033025146E-2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1582366.1425000001</v>
      </c>
      <c r="F27" s="25">
        <f>VLOOKUP(C27,RA!B31:I66,8,0)</f>
        <v>-21567.566500000001</v>
      </c>
      <c r="G27" s="16">
        <f t="shared" si="0"/>
        <v>1603933.709</v>
      </c>
      <c r="H27" s="27">
        <f>RA!J31</f>
        <v>-1.3629946900864001</v>
      </c>
      <c r="I27" s="20">
        <f>VLOOKUP(B27,RMS!B:D,3,FALSE)</f>
        <v>1582365.94065752</v>
      </c>
      <c r="J27" s="21">
        <f>VLOOKUP(B27,RMS!B:E,4,FALSE)</f>
        <v>1603933.7710017699</v>
      </c>
      <c r="K27" s="22">
        <f t="shared" si="1"/>
        <v>0.20184248010627925</v>
      </c>
      <c r="L27" s="22">
        <f t="shared" si="2"/>
        <v>-6.200176989659667E-2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137413.3659</v>
      </c>
      <c r="F28" s="25">
        <f>VLOOKUP(C28,RA!B32:I67,8,0)</f>
        <v>37522.115100000003</v>
      </c>
      <c r="G28" s="16">
        <f t="shared" si="0"/>
        <v>99891.250800000009</v>
      </c>
      <c r="H28" s="27">
        <f>RA!J32</f>
        <v>27.3060155787946</v>
      </c>
      <c r="I28" s="20">
        <f>VLOOKUP(B28,RMS!B:D,3,FALSE)</f>
        <v>137413.27044806001</v>
      </c>
      <c r="J28" s="21">
        <f>VLOOKUP(B28,RMS!B:E,4,FALSE)</f>
        <v>99891.250796041903</v>
      </c>
      <c r="K28" s="22">
        <f t="shared" si="1"/>
        <v>9.5451939996564761E-2</v>
      </c>
      <c r="L28" s="22">
        <f t="shared" si="2"/>
        <v>3.9581063902005553E-6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66.538899999999998</v>
      </c>
      <c r="F29" s="25">
        <f>VLOOKUP(C29,RA!B33:I68,8,0)</f>
        <v>13.885300000000001</v>
      </c>
      <c r="G29" s="16">
        <f t="shared" si="0"/>
        <v>52.653599999999997</v>
      </c>
      <c r="H29" s="27">
        <f>RA!J33</f>
        <v>20.867943413552101</v>
      </c>
      <c r="I29" s="20">
        <f>VLOOKUP(B29,RMS!B:D,3,FALSE)</f>
        <v>66.538600000000002</v>
      </c>
      <c r="J29" s="21">
        <f>VLOOKUP(B29,RMS!B:E,4,FALSE)</f>
        <v>52.653599999999997</v>
      </c>
      <c r="K29" s="22">
        <f t="shared" si="1"/>
        <v>2.9999999999574811E-4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8.0345947310510297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439716.614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439716.61369999999</v>
      </c>
      <c r="J31" s="21">
        <f>VLOOKUP(B31,RMS!B:E,4,FALSE)</f>
        <v>404387.19150000002</v>
      </c>
      <c r="K31" s="22">
        <f t="shared" si="1"/>
        <v>3.0000001424923539E-4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4.4627055028445204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251165.81169999999</v>
      </c>
      <c r="F35" s="25">
        <f>VLOOKUP(C35,RA!B8:I74,8,0)</f>
        <v>11208.790499999999</v>
      </c>
      <c r="G35" s="16">
        <f t="shared" si="0"/>
        <v>239957.02119999999</v>
      </c>
      <c r="H35" s="27">
        <f>RA!J39</f>
        <v>6.3565953830492896</v>
      </c>
      <c r="I35" s="20">
        <f>VLOOKUP(B35,RMS!B:D,3,FALSE)</f>
        <v>251165.811965812</v>
      </c>
      <c r="J35" s="21">
        <f>VLOOKUP(B35,RMS!B:E,4,FALSE)</f>
        <v>239957.021367521</v>
      </c>
      <c r="K35" s="22">
        <f t="shared" si="1"/>
        <v>-2.6581200654618442E-4</v>
      </c>
      <c r="L35" s="22">
        <f t="shared" si="2"/>
        <v>-1.6752100782468915E-4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586427.35699999996</v>
      </c>
      <c r="F36" s="25">
        <f>VLOOKUP(C36,RA!B8:I75,8,0)</f>
        <v>37276.814299999998</v>
      </c>
      <c r="G36" s="16">
        <f t="shared" si="0"/>
        <v>549150.54269999999</v>
      </c>
      <c r="H36" s="27">
        <f>RA!J40</f>
        <v>0</v>
      </c>
      <c r="I36" s="20">
        <f>VLOOKUP(B36,RMS!B:D,3,FALSE)</f>
        <v>586427.34540170897</v>
      </c>
      <c r="J36" s="21">
        <f>VLOOKUP(B36,RMS!B:E,4,FALSE)</f>
        <v>549150.54697179503</v>
      </c>
      <c r="K36" s="22">
        <f t="shared" si="1"/>
        <v>1.1598290991969407E-2</v>
      </c>
      <c r="L36" s="22">
        <f t="shared" si="2"/>
        <v>-4.2717950418591499E-3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17.2279614550723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51793.004200000003</v>
      </c>
      <c r="F39" s="25">
        <f>VLOOKUP(C39,RA!B8:I78,8,0)</f>
        <v>8922.8788000000004</v>
      </c>
      <c r="G39" s="16">
        <f t="shared" si="0"/>
        <v>42870.125400000004</v>
      </c>
      <c r="H39" s="27">
        <f>RA!J43</f>
        <v>0</v>
      </c>
      <c r="I39" s="20">
        <f>VLOOKUP(B39,RMS!B:D,3,FALSE)</f>
        <v>51793.004084411201</v>
      </c>
      <c r="J39" s="21">
        <f>VLOOKUP(B39,RMS!B:E,4,FALSE)</f>
        <v>42870.1257090992</v>
      </c>
      <c r="K39" s="22">
        <f t="shared" si="1"/>
        <v>1.1558880214579403E-4</v>
      </c>
      <c r="L39" s="22">
        <f t="shared" si="2"/>
        <v>-3.0909919587429613E-4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10.5" style="34" bestFit="1" customWidth="1"/>
    <col min="17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22021266.3017</v>
      </c>
      <c r="E7" s="44">
        <v>31987563.557599999</v>
      </c>
      <c r="F7" s="45">
        <v>68.843212337964701</v>
      </c>
      <c r="G7" s="44">
        <v>14142112.0174</v>
      </c>
      <c r="H7" s="45">
        <v>55.714127243552703</v>
      </c>
      <c r="I7" s="44">
        <v>1305907.3936000001</v>
      </c>
      <c r="J7" s="45">
        <v>5.9302102599757696</v>
      </c>
      <c r="K7" s="44">
        <v>1933856.9214999999</v>
      </c>
      <c r="L7" s="45">
        <v>13.6744562560433</v>
      </c>
      <c r="M7" s="45">
        <v>-0.32471354055135099</v>
      </c>
      <c r="N7" s="44">
        <v>238983880.6604</v>
      </c>
      <c r="O7" s="44">
        <v>238983880.6604</v>
      </c>
      <c r="P7" s="44">
        <v>1029298</v>
      </c>
      <c r="Q7" s="44">
        <v>906442</v>
      </c>
      <c r="R7" s="45">
        <v>13.5536526330422</v>
      </c>
      <c r="S7" s="44">
        <v>21.3944516570517</v>
      </c>
      <c r="T7" s="44">
        <v>19.3032547011281</v>
      </c>
      <c r="U7" s="46">
        <v>9.7744826062615306</v>
      </c>
    </row>
    <row r="8" spans="1:23" ht="12" thickBot="1">
      <c r="A8" s="70">
        <v>41648</v>
      </c>
      <c r="B8" s="60" t="s">
        <v>6</v>
      </c>
      <c r="C8" s="61"/>
      <c r="D8" s="47">
        <v>915466.67220000003</v>
      </c>
      <c r="E8" s="47">
        <v>1244265.5160999999</v>
      </c>
      <c r="F8" s="48">
        <v>73.574864878472198</v>
      </c>
      <c r="G8" s="47">
        <v>622668.69750000001</v>
      </c>
      <c r="H8" s="48">
        <v>47.0230759753264</v>
      </c>
      <c r="I8" s="47">
        <v>101876.2399</v>
      </c>
      <c r="J8" s="48">
        <v>11.1283395664395</v>
      </c>
      <c r="K8" s="47">
        <v>131079.19769999999</v>
      </c>
      <c r="L8" s="48">
        <v>21.0511943552454</v>
      </c>
      <c r="M8" s="48">
        <v>-0.22278865229886899</v>
      </c>
      <c r="N8" s="47">
        <v>8529227.7576000001</v>
      </c>
      <c r="O8" s="47">
        <v>8529227.7576000001</v>
      </c>
      <c r="P8" s="47">
        <v>36677</v>
      </c>
      <c r="Q8" s="47">
        <v>33653</v>
      </c>
      <c r="R8" s="48">
        <v>8.9858259293376506</v>
      </c>
      <c r="S8" s="47">
        <v>24.960238629113601</v>
      </c>
      <c r="T8" s="47">
        <v>25.272185240543202</v>
      </c>
      <c r="U8" s="49">
        <v>-1.2497741550664401</v>
      </c>
    </row>
    <row r="9" spans="1:23" ht="12" thickBot="1">
      <c r="A9" s="71"/>
      <c r="B9" s="60" t="s">
        <v>7</v>
      </c>
      <c r="C9" s="61"/>
      <c r="D9" s="47">
        <v>80023.833599999998</v>
      </c>
      <c r="E9" s="47">
        <v>178433.84710000001</v>
      </c>
      <c r="F9" s="48">
        <v>44.847900160529598</v>
      </c>
      <c r="G9" s="47">
        <v>65177.311999999998</v>
      </c>
      <c r="H9" s="48">
        <v>22.778665066764301</v>
      </c>
      <c r="I9" s="47">
        <v>18956.749</v>
      </c>
      <c r="J9" s="48">
        <v>23.688878859210298</v>
      </c>
      <c r="K9" s="47">
        <v>15233.085499999999</v>
      </c>
      <c r="L9" s="48">
        <v>23.371760866726099</v>
      </c>
      <c r="M9" s="48">
        <v>0.24444578217590901</v>
      </c>
      <c r="N9" s="47">
        <v>1040322.357</v>
      </c>
      <c r="O9" s="47">
        <v>1040322.357</v>
      </c>
      <c r="P9" s="47">
        <v>5039</v>
      </c>
      <c r="Q9" s="47">
        <v>4886</v>
      </c>
      <c r="R9" s="48">
        <v>3.13139582480557</v>
      </c>
      <c r="S9" s="47">
        <v>15.880895733280401</v>
      </c>
      <c r="T9" s="47">
        <v>16.174550593532501</v>
      </c>
      <c r="U9" s="49">
        <v>-1.8491076648575999</v>
      </c>
    </row>
    <row r="10" spans="1:23" ht="12" thickBot="1">
      <c r="A10" s="71"/>
      <c r="B10" s="60" t="s">
        <v>8</v>
      </c>
      <c r="C10" s="61"/>
      <c r="D10" s="47">
        <v>113806.4761</v>
      </c>
      <c r="E10" s="47">
        <v>254014.30369999999</v>
      </c>
      <c r="F10" s="48">
        <v>44.803176215781001</v>
      </c>
      <c r="G10" s="47">
        <v>80436.785699999993</v>
      </c>
      <c r="H10" s="48">
        <v>41.485608990464698</v>
      </c>
      <c r="I10" s="47">
        <v>30882.1351</v>
      </c>
      <c r="J10" s="48">
        <v>27.135657089377201</v>
      </c>
      <c r="K10" s="47">
        <v>21040.233400000001</v>
      </c>
      <c r="L10" s="48">
        <v>26.1574766033944</v>
      </c>
      <c r="M10" s="48">
        <v>0.46776580434701798</v>
      </c>
      <c r="N10" s="47">
        <v>1203014.5029</v>
      </c>
      <c r="O10" s="47">
        <v>1203014.5029</v>
      </c>
      <c r="P10" s="47">
        <v>91055</v>
      </c>
      <c r="Q10" s="47">
        <v>84576</v>
      </c>
      <c r="R10" s="48">
        <v>7.6605656451002702</v>
      </c>
      <c r="S10" s="47">
        <v>1.2498652034484701</v>
      </c>
      <c r="T10" s="47">
        <v>1.2647384163355999</v>
      </c>
      <c r="U10" s="49">
        <v>-1.1899853557089399</v>
      </c>
    </row>
    <row r="11" spans="1:23" ht="12" thickBot="1">
      <c r="A11" s="71"/>
      <c r="B11" s="60" t="s">
        <v>9</v>
      </c>
      <c r="C11" s="61"/>
      <c r="D11" s="47">
        <v>84568.154500000004</v>
      </c>
      <c r="E11" s="47">
        <v>123379.6082</v>
      </c>
      <c r="F11" s="48">
        <v>68.543056452986903</v>
      </c>
      <c r="G11" s="47">
        <v>83198.771999999997</v>
      </c>
      <c r="H11" s="48">
        <v>1.64591672098238</v>
      </c>
      <c r="I11" s="47">
        <v>10531.1325</v>
      </c>
      <c r="J11" s="48">
        <v>12.452834713331701</v>
      </c>
      <c r="K11" s="47">
        <v>18104.956099999999</v>
      </c>
      <c r="L11" s="48">
        <v>21.7610857285249</v>
      </c>
      <c r="M11" s="48">
        <v>-0.41832874701088102</v>
      </c>
      <c r="N11" s="47">
        <v>1136973.3356999999</v>
      </c>
      <c r="O11" s="47">
        <v>1136973.3356999999</v>
      </c>
      <c r="P11" s="47">
        <v>4109</v>
      </c>
      <c r="Q11" s="47">
        <v>3829</v>
      </c>
      <c r="R11" s="48">
        <v>7.3126142595978196</v>
      </c>
      <c r="S11" s="47">
        <v>20.581200900462399</v>
      </c>
      <c r="T11" s="47">
        <v>20.669177461478199</v>
      </c>
      <c r="U11" s="49">
        <v>-0.42746077569172902</v>
      </c>
    </row>
    <row r="12" spans="1:23" ht="12" thickBot="1">
      <c r="A12" s="71"/>
      <c r="B12" s="60" t="s">
        <v>10</v>
      </c>
      <c r="C12" s="61"/>
      <c r="D12" s="47">
        <v>296629.10759999999</v>
      </c>
      <c r="E12" s="47">
        <v>531956.73950000003</v>
      </c>
      <c r="F12" s="48">
        <v>55.7618854267754</v>
      </c>
      <c r="G12" s="47">
        <v>340790.53</v>
      </c>
      <c r="H12" s="48">
        <v>-12.9585239355096</v>
      </c>
      <c r="I12" s="47">
        <v>-5400.9413000000004</v>
      </c>
      <c r="J12" s="48">
        <v>-1.8207725275845501</v>
      </c>
      <c r="K12" s="47">
        <v>21312.021799999999</v>
      </c>
      <c r="L12" s="48">
        <v>6.2537012985660096</v>
      </c>
      <c r="M12" s="48">
        <v>-1.25342228675836</v>
      </c>
      <c r="N12" s="47">
        <v>4095219.9605</v>
      </c>
      <c r="O12" s="47">
        <v>4095219.9605</v>
      </c>
      <c r="P12" s="47">
        <v>1970</v>
      </c>
      <c r="Q12" s="47">
        <v>1749</v>
      </c>
      <c r="R12" s="48">
        <v>12.635791881074899</v>
      </c>
      <c r="S12" s="47">
        <v>150.57315106599</v>
      </c>
      <c r="T12" s="47">
        <v>144.87327072612899</v>
      </c>
      <c r="U12" s="49">
        <v>3.78545597240148</v>
      </c>
    </row>
    <row r="13" spans="1:23" ht="12" thickBot="1">
      <c r="A13" s="71"/>
      <c r="B13" s="60" t="s">
        <v>11</v>
      </c>
      <c r="C13" s="61"/>
      <c r="D13" s="47">
        <v>384822.13770000002</v>
      </c>
      <c r="E13" s="47">
        <v>553847.56680000003</v>
      </c>
      <c r="F13" s="48">
        <v>69.481597603364307</v>
      </c>
      <c r="G13" s="47">
        <v>353569.11040000001</v>
      </c>
      <c r="H13" s="48">
        <v>8.8392979988107108</v>
      </c>
      <c r="I13" s="47">
        <v>60226.826399999998</v>
      </c>
      <c r="J13" s="48">
        <v>15.650561778998201</v>
      </c>
      <c r="K13" s="47">
        <v>67744.073900000003</v>
      </c>
      <c r="L13" s="48">
        <v>19.160065714835699</v>
      </c>
      <c r="M13" s="48">
        <v>-0.11096538881166999</v>
      </c>
      <c r="N13" s="47">
        <v>3728438.4208</v>
      </c>
      <c r="O13" s="47">
        <v>3728438.4208</v>
      </c>
      <c r="P13" s="47">
        <v>10635</v>
      </c>
      <c r="Q13" s="47">
        <v>10741</v>
      </c>
      <c r="R13" s="48">
        <v>-0.986872730658228</v>
      </c>
      <c r="S13" s="47">
        <v>36.184498138222899</v>
      </c>
      <c r="T13" s="47">
        <v>36.766769136951901</v>
      </c>
      <c r="U13" s="49">
        <v>-1.6091725149946201</v>
      </c>
    </row>
    <row r="14" spans="1:23" ht="12" thickBot="1">
      <c r="A14" s="71"/>
      <c r="B14" s="60" t="s">
        <v>12</v>
      </c>
      <c r="C14" s="61"/>
      <c r="D14" s="47">
        <v>208279.6678</v>
      </c>
      <c r="E14" s="47">
        <v>292206.24249999999</v>
      </c>
      <c r="F14" s="48">
        <v>71.278308778772896</v>
      </c>
      <c r="G14" s="47">
        <v>157132.861</v>
      </c>
      <c r="H14" s="48">
        <v>32.5500385307692</v>
      </c>
      <c r="I14" s="47">
        <v>34745.983899999999</v>
      </c>
      <c r="J14" s="48">
        <v>16.682369559646499</v>
      </c>
      <c r="K14" s="47">
        <v>23290.608199999999</v>
      </c>
      <c r="L14" s="48">
        <v>14.822238996844799</v>
      </c>
      <c r="M14" s="48">
        <v>0.491845279506269</v>
      </c>
      <c r="N14" s="47">
        <v>2066866.8069</v>
      </c>
      <c r="O14" s="47">
        <v>2066866.8069</v>
      </c>
      <c r="P14" s="47">
        <v>2893</v>
      </c>
      <c r="Q14" s="47">
        <v>2779</v>
      </c>
      <c r="R14" s="48">
        <v>4.1021950341849598</v>
      </c>
      <c r="S14" s="47">
        <v>71.994354580020698</v>
      </c>
      <c r="T14" s="47">
        <v>65.464798704570001</v>
      </c>
      <c r="U14" s="49">
        <v>9.0695387347256897</v>
      </c>
    </row>
    <row r="15" spans="1:23" ht="12" thickBot="1">
      <c r="A15" s="71"/>
      <c r="B15" s="60" t="s">
        <v>13</v>
      </c>
      <c r="C15" s="61"/>
      <c r="D15" s="47">
        <v>108636.65549999999</v>
      </c>
      <c r="E15" s="47">
        <v>154202.0379</v>
      </c>
      <c r="F15" s="48">
        <v>70.4508558897586</v>
      </c>
      <c r="G15" s="47">
        <v>86940.673999999999</v>
      </c>
      <c r="H15" s="48">
        <v>24.954926735442601</v>
      </c>
      <c r="I15" s="47">
        <v>10073.8887</v>
      </c>
      <c r="J15" s="48">
        <v>9.2730107104595092</v>
      </c>
      <c r="K15" s="47">
        <v>18374.0779</v>
      </c>
      <c r="L15" s="48">
        <v>21.1340412428825</v>
      </c>
      <c r="M15" s="48">
        <v>-0.45173364590992598</v>
      </c>
      <c r="N15" s="47">
        <v>1485296.9368</v>
      </c>
      <c r="O15" s="47">
        <v>1485296.9368</v>
      </c>
      <c r="P15" s="47">
        <v>3443</v>
      </c>
      <c r="Q15" s="47">
        <v>2815</v>
      </c>
      <c r="R15" s="48">
        <v>22.309058614564801</v>
      </c>
      <c r="S15" s="47">
        <v>31.552906041243101</v>
      </c>
      <c r="T15" s="47">
        <v>65.7425007460036</v>
      </c>
      <c r="U15" s="49">
        <v>-108.356405144017</v>
      </c>
    </row>
    <row r="16" spans="1:23" ht="12" thickBot="1">
      <c r="A16" s="71"/>
      <c r="B16" s="60" t="s">
        <v>14</v>
      </c>
      <c r="C16" s="61"/>
      <c r="D16" s="47">
        <v>530159.08140000002</v>
      </c>
      <c r="E16" s="47">
        <v>1117582.5462</v>
      </c>
      <c r="F16" s="48">
        <v>47.438024439684099</v>
      </c>
      <c r="G16" s="47">
        <v>361681.39140000002</v>
      </c>
      <c r="H16" s="48">
        <v>46.581796577328703</v>
      </c>
      <c r="I16" s="47">
        <v>40804.666799999999</v>
      </c>
      <c r="J16" s="48">
        <v>7.6966835486900296</v>
      </c>
      <c r="K16" s="47">
        <v>35744.484299999996</v>
      </c>
      <c r="L16" s="48">
        <v>9.8828651818773103</v>
      </c>
      <c r="M16" s="48">
        <v>0.141565407897073</v>
      </c>
      <c r="N16" s="47">
        <v>6397390.8699000003</v>
      </c>
      <c r="O16" s="47">
        <v>6397390.8699000003</v>
      </c>
      <c r="P16" s="47">
        <v>32750</v>
      </c>
      <c r="Q16" s="47">
        <v>32039</v>
      </c>
      <c r="R16" s="48">
        <v>2.2191703860919398</v>
      </c>
      <c r="S16" s="47">
        <v>16.1880635541985</v>
      </c>
      <c r="T16" s="47">
        <v>15.6672404413371</v>
      </c>
      <c r="U16" s="49">
        <v>3.21732807088144</v>
      </c>
    </row>
    <row r="17" spans="1:21" ht="12" thickBot="1">
      <c r="A17" s="71"/>
      <c r="B17" s="60" t="s">
        <v>15</v>
      </c>
      <c r="C17" s="61"/>
      <c r="D17" s="47">
        <v>755092.32479999994</v>
      </c>
      <c r="E17" s="47">
        <v>932049.40769999998</v>
      </c>
      <c r="F17" s="48">
        <v>81.014195016048205</v>
      </c>
      <c r="G17" s="47">
        <v>485210.11499999999</v>
      </c>
      <c r="H17" s="48">
        <v>55.621719633771498</v>
      </c>
      <c r="I17" s="47">
        <v>17296.730800000001</v>
      </c>
      <c r="J17" s="48">
        <v>2.2906776074808302</v>
      </c>
      <c r="K17" s="47">
        <v>63237.882700000002</v>
      </c>
      <c r="L17" s="48">
        <v>13.0330924160557</v>
      </c>
      <c r="M17" s="48">
        <v>-0.72648150030488001</v>
      </c>
      <c r="N17" s="47">
        <v>13786020.8353</v>
      </c>
      <c r="O17" s="47">
        <v>13786020.8353</v>
      </c>
      <c r="P17" s="47">
        <v>11434</v>
      </c>
      <c r="Q17" s="47">
        <v>11319</v>
      </c>
      <c r="R17" s="48">
        <v>1.0159908119091701</v>
      </c>
      <c r="S17" s="47">
        <v>66.039209795347205</v>
      </c>
      <c r="T17" s="47">
        <v>55.983287967134899</v>
      </c>
      <c r="U17" s="49">
        <v>15.2271989010395</v>
      </c>
    </row>
    <row r="18" spans="1:21" ht="12" thickBot="1">
      <c r="A18" s="71"/>
      <c r="B18" s="60" t="s">
        <v>16</v>
      </c>
      <c r="C18" s="61"/>
      <c r="D18" s="47">
        <v>2167020.5865000002</v>
      </c>
      <c r="E18" s="47">
        <v>3779429.8012000001</v>
      </c>
      <c r="F18" s="48">
        <v>57.337236051108903</v>
      </c>
      <c r="G18" s="47">
        <v>1526632.1466999999</v>
      </c>
      <c r="H18" s="48">
        <v>41.947789530325103</v>
      </c>
      <c r="I18" s="47">
        <v>306711.47379999998</v>
      </c>
      <c r="J18" s="48">
        <v>14.1536022182132</v>
      </c>
      <c r="K18" s="47">
        <v>248068.4614</v>
      </c>
      <c r="L18" s="48">
        <v>16.249393276319399</v>
      </c>
      <c r="M18" s="48">
        <v>0.236398500918021</v>
      </c>
      <c r="N18" s="47">
        <v>22691940.749400001</v>
      </c>
      <c r="O18" s="47">
        <v>22691940.749400001</v>
      </c>
      <c r="P18" s="47">
        <v>85250</v>
      </c>
      <c r="Q18" s="47">
        <v>81682</v>
      </c>
      <c r="R18" s="48">
        <v>4.3681594476139098</v>
      </c>
      <c r="S18" s="47">
        <v>25.419596322580599</v>
      </c>
      <c r="T18" s="47">
        <v>23.6194786097304</v>
      </c>
      <c r="U18" s="49">
        <v>7.0816140823257303</v>
      </c>
    </row>
    <row r="19" spans="1:21" ht="12" thickBot="1">
      <c r="A19" s="71"/>
      <c r="B19" s="60" t="s">
        <v>17</v>
      </c>
      <c r="C19" s="61"/>
      <c r="D19" s="47">
        <v>634418.43779999996</v>
      </c>
      <c r="E19" s="47">
        <v>1585230.304</v>
      </c>
      <c r="F19" s="48">
        <v>40.0205847818564</v>
      </c>
      <c r="G19" s="47">
        <v>572220.85759999999</v>
      </c>
      <c r="H19" s="48">
        <v>10.869505956296001</v>
      </c>
      <c r="I19" s="47">
        <v>48613.6103</v>
      </c>
      <c r="J19" s="48">
        <v>7.6627045185791696</v>
      </c>
      <c r="K19" s="47">
        <v>78162.0003</v>
      </c>
      <c r="L19" s="48">
        <v>13.659411267849601</v>
      </c>
      <c r="M19" s="48">
        <v>-0.37804035063826302</v>
      </c>
      <c r="N19" s="47">
        <v>8457397.1912999991</v>
      </c>
      <c r="O19" s="47">
        <v>8457397.1912999991</v>
      </c>
      <c r="P19" s="47">
        <v>14863</v>
      </c>
      <c r="Q19" s="47">
        <v>15363</v>
      </c>
      <c r="R19" s="48">
        <v>-3.2545726746078301</v>
      </c>
      <c r="S19" s="47">
        <v>42.684413496602303</v>
      </c>
      <c r="T19" s="47">
        <v>60.735098672134299</v>
      </c>
      <c r="U19" s="49">
        <v>-42.288703760610098</v>
      </c>
    </row>
    <row r="20" spans="1:21" ht="12" thickBot="1">
      <c r="A20" s="71"/>
      <c r="B20" s="60" t="s">
        <v>18</v>
      </c>
      <c r="C20" s="61"/>
      <c r="D20" s="47">
        <v>1443636.6979</v>
      </c>
      <c r="E20" s="47">
        <v>2197082.6601999998</v>
      </c>
      <c r="F20" s="48">
        <v>65.706981537444094</v>
      </c>
      <c r="G20" s="47">
        <v>985772.85089999996</v>
      </c>
      <c r="H20" s="48">
        <v>46.447195881077</v>
      </c>
      <c r="I20" s="47">
        <v>89869.421900000001</v>
      </c>
      <c r="J20" s="48">
        <v>6.2252104030556596</v>
      </c>
      <c r="K20" s="47">
        <v>60563.149700000002</v>
      </c>
      <c r="L20" s="48">
        <v>6.1437226278555501</v>
      </c>
      <c r="M20" s="48">
        <v>0.48389610423448598</v>
      </c>
      <c r="N20" s="47">
        <v>18525287.758099999</v>
      </c>
      <c r="O20" s="47">
        <v>18525287.758099999</v>
      </c>
      <c r="P20" s="47">
        <v>43269</v>
      </c>
      <c r="Q20" s="47">
        <v>39591</v>
      </c>
      <c r="R20" s="48">
        <v>9.2899901492763597</v>
      </c>
      <c r="S20" s="47">
        <v>33.364226071783499</v>
      </c>
      <c r="T20" s="47">
        <v>27.984576474451298</v>
      </c>
      <c r="U20" s="49">
        <v>16.124005351593802</v>
      </c>
    </row>
    <row r="21" spans="1:21" ht="12" thickBot="1">
      <c r="A21" s="71"/>
      <c r="B21" s="60" t="s">
        <v>19</v>
      </c>
      <c r="C21" s="61"/>
      <c r="D21" s="47">
        <v>380922.89730000001</v>
      </c>
      <c r="E21" s="47">
        <v>730040.76320000004</v>
      </c>
      <c r="F21" s="48">
        <v>52.178305171658401</v>
      </c>
      <c r="G21" s="47">
        <v>335146.7205</v>
      </c>
      <c r="H21" s="48">
        <v>13.658548331222599</v>
      </c>
      <c r="I21" s="47">
        <v>48773.743600000002</v>
      </c>
      <c r="J21" s="48">
        <v>12.804098662934299</v>
      </c>
      <c r="K21" s="47">
        <v>52670.044000000002</v>
      </c>
      <c r="L21" s="48">
        <v>15.715518242703499</v>
      </c>
      <c r="M21" s="48">
        <v>-7.3975643536579996E-2</v>
      </c>
      <c r="N21" s="47">
        <v>3682301.9226000002</v>
      </c>
      <c r="O21" s="47">
        <v>3682301.9226000002</v>
      </c>
      <c r="P21" s="47">
        <v>30588</v>
      </c>
      <c r="Q21" s="47">
        <v>29193</v>
      </c>
      <c r="R21" s="48">
        <v>4.7785428013565001</v>
      </c>
      <c r="S21" s="47">
        <v>12.453344360533499</v>
      </c>
      <c r="T21" s="47">
        <v>13.4325347069503</v>
      </c>
      <c r="U21" s="49">
        <v>-7.8628705516242903</v>
      </c>
    </row>
    <row r="22" spans="1:21" ht="12" thickBot="1">
      <c r="A22" s="71"/>
      <c r="B22" s="60" t="s">
        <v>20</v>
      </c>
      <c r="C22" s="61"/>
      <c r="D22" s="47">
        <v>1102981.6795000001</v>
      </c>
      <c r="E22" s="47">
        <v>1716761.257</v>
      </c>
      <c r="F22" s="48">
        <v>64.247819841148697</v>
      </c>
      <c r="G22" s="47">
        <v>710147.33620000002</v>
      </c>
      <c r="H22" s="48">
        <v>55.3173015337997</v>
      </c>
      <c r="I22" s="47">
        <v>122351.2905</v>
      </c>
      <c r="J22" s="48">
        <v>11.092776314785599</v>
      </c>
      <c r="K22" s="47">
        <v>104186.17630000001</v>
      </c>
      <c r="L22" s="48">
        <v>14.671064860638699</v>
      </c>
      <c r="M22" s="48">
        <v>0.174352441418853</v>
      </c>
      <c r="N22" s="47">
        <v>10659466.7238</v>
      </c>
      <c r="O22" s="47">
        <v>10659466.7238</v>
      </c>
      <c r="P22" s="47">
        <v>62526</v>
      </c>
      <c r="Q22" s="47">
        <v>60162</v>
      </c>
      <c r="R22" s="48">
        <v>3.92939064525781</v>
      </c>
      <c r="S22" s="47">
        <v>17.640368478712901</v>
      </c>
      <c r="T22" s="47">
        <v>17.314426056314598</v>
      </c>
      <c r="U22" s="49">
        <v>1.84770756229705</v>
      </c>
    </row>
    <row r="23" spans="1:21" ht="12" thickBot="1">
      <c r="A23" s="71"/>
      <c r="B23" s="60" t="s">
        <v>21</v>
      </c>
      <c r="C23" s="61"/>
      <c r="D23" s="47">
        <v>2525525.9871</v>
      </c>
      <c r="E23" s="47">
        <v>3570752.2425000002</v>
      </c>
      <c r="F23" s="48">
        <v>70.7281215717111</v>
      </c>
      <c r="G23" s="47">
        <v>1839370.9276000001</v>
      </c>
      <c r="H23" s="48">
        <v>37.303789529569798</v>
      </c>
      <c r="I23" s="47">
        <v>80740.098599999998</v>
      </c>
      <c r="J23" s="48">
        <v>3.1969617027267998</v>
      </c>
      <c r="K23" s="47">
        <v>238479.91200000001</v>
      </c>
      <c r="L23" s="48">
        <v>12.965297451513299</v>
      </c>
      <c r="M23" s="48">
        <v>-0.66143857600886802</v>
      </c>
      <c r="N23" s="47">
        <v>32230550.013700001</v>
      </c>
      <c r="O23" s="47">
        <v>32230550.013700001</v>
      </c>
      <c r="P23" s="47">
        <v>79023</v>
      </c>
      <c r="Q23" s="47">
        <v>75146</v>
      </c>
      <c r="R23" s="48">
        <v>5.15928991563091</v>
      </c>
      <c r="S23" s="47">
        <v>31.9593787517558</v>
      </c>
      <c r="T23" s="47">
        <v>30.073787035903401</v>
      </c>
      <c r="U23" s="49">
        <v>5.8999636084877896</v>
      </c>
    </row>
    <row r="24" spans="1:21" ht="12" thickBot="1">
      <c r="A24" s="71"/>
      <c r="B24" s="60" t="s">
        <v>22</v>
      </c>
      <c r="C24" s="61"/>
      <c r="D24" s="47">
        <v>333469.22200000001</v>
      </c>
      <c r="E24" s="47">
        <v>539836.04689999996</v>
      </c>
      <c r="F24" s="48">
        <v>61.772314745364199</v>
      </c>
      <c r="G24" s="47">
        <v>271596.56189999997</v>
      </c>
      <c r="H24" s="48">
        <v>22.781091066528699</v>
      </c>
      <c r="I24" s="47">
        <v>55476.740700000002</v>
      </c>
      <c r="J24" s="48">
        <v>16.636240180510601</v>
      </c>
      <c r="K24" s="47">
        <v>44082.554499999998</v>
      </c>
      <c r="L24" s="48">
        <v>16.230895631230698</v>
      </c>
      <c r="M24" s="48">
        <v>0.25847381870758002</v>
      </c>
      <c r="N24" s="47">
        <v>2959039.0449999999</v>
      </c>
      <c r="O24" s="47">
        <v>2959039.0449999999</v>
      </c>
      <c r="P24" s="47">
        <v>31416</v>
      </c>
      <c r="Q24" s="47">
        <v>30979</v>
      </c>
      <c r="R24" s="48">
        <v>1.4106330094580299</v>
      </c>
      <c r="S24" s="47">
        <v>10.614630188439</v>
      </c>
      <c r="T24" s="47">
        <v>10.255731508441199</v>
      </c>
      <c r="U24" s="49">
        <v>3.38116989123847</v>
      </c>
    </row>
    <row r="25" spans="1:21" ht="12" thickBot="1">
      <c r="A25" s="71"/>
      <c r="B25" s="60" t="s">
        <v>23</v>
      </c>
      <c r="C25" s="61"/>
      <c r="D25" s="47">
        <v>1091893.4791999999</v>
      </c>
      <c r="E25" s="47">
        <v>655346.9534</v>
      </c>
      <c r="F25" s="48">
        <v>166.61303963269501</v>
      </c>
      <c r="G25" s="47">
        <v>267980.82549999998</v>
      </c>
      <c r="H25" s="48">
        <v>307.452091828861</v>
      </c>
      <c r="I25" s="47">
        <v>-52625.9571</v>
      </c>
      <c r="J25" s="48">
        <v>-4.8196969853284202</v>
      </c>
      <c r="K25" s="47">
        <v>29828.193899999998</v>
      </c>
      <c r="L25" s="48">
        <v>11.1307194626132</v>
      </c>
      <c r="M25" s="48">
        <v>-2.7643025010642699</v>
      </c>
      <c r="N25" s="47">
        <v>4845564.8453000002</v>
      </c>
      <c r="O25" s="47">
        <v>4845564.8453000002</v>
      </c>
      <c r="P25" s="47">
        <v>33330</v>
      </c>
      <c r="Q25" s="47">
        <v>18025</v>
      </c>
      <c r="R25" s="48">
        <v>84.9098474341193</v>
      </c>
      <c r="S25" s="47">
        <v>32.760080384038403</v>
      </c>
      <c r="T25" s="47">
        <v>18.0897243384189</v>
      </c>
      <c r="U25" s="49">
        <v>44.781196729808201</v>
      </c>
    </row>
    <row r="26" spans="1:21" ht="12" thickBot="1">
      <c r="A26" s="71"/>
      <c r="B26" s="60" t="s">
        <v>24</v>
      </c>
      <c r="C26" s="61"/>
      <c r="D26" s="47">
        <v>942541.87899999996</v>
      </c>
      <c r="E26" s="47">
        <v>901781.31839999999</v>
      </c>
      <c r="F26" s="48">
        <v>104.52000499104599</v>
      </c>
      <c r="G26" s="47">
        <v>515223.6801</v>
      </c>
      <c r="H26" s="48">
        <v>82.938384900527396</v>
      </c>
      <c r="I26" s="47">
        <v>171300.772</v>
      </c>
      <c r="J26" s="48">
        <v>18.1743406650263</v>
      </c>
      <c r="K26" s="47">
        <v>117355.2337</v>
      </c>
      <c r="L26" s="48">
        <v>22.777531047723301</v>
      </c>
      <c r="M26" s="48">
        <v>0.45967731134943002</v>
      </c>
      <c r="N26" s="47">
        <v>7795984.0300000003</v>
      </c>
      <c r="O26" s="47">
        <v>7795984.0300000003</v>
      </c>
      <c r="P26" s="47">
        <v>67104</v>
      </c>
      <c r="Q26" s="47">
        <v>55085</v>
      </c>
      <c r="R26" s="48">
        <v>21.819006989198499</v>
      </c>
      <c r="S26" s="47">
        <v>14.0459865134716</v>
      </c>
      <c r="T26" s="47">
        <v>13.417651907052701</v>
      </c>
      <c r="U26" s="49">
        <v>4.47341029279964</v>
      </c>
    </row>
    <row r="27" spans="1:21" ht="12" thickBot="1">
      <c r="A27" s="71"/>
      <c r="B27" s="60" t="s">
        <v>25</v>
      </c>
      <c r="C27" s="61"/>
      <c r="D27" s="47">
        <v>272178.37050000002</v>
      </c>
      <c r="E27" s="47">
        <v>409777.96399999998</v>
      </c>
      <c r="F27" s="48">
        <v>66.420938755018099</v>
      </c>
      <c r="G27" s="47">
        <v>258140.03630000001</v>
      </c>
      <c r="H27" s="48">
        <v>5.43826304559951</v>
      </c>
      <c r="I27" s="47">
        <v>78444.195699999997</v>
      </c>
      <c r="J27" s="48">
        <v>28.820877851496999</v>
      </c>
      <c r="K27" s="47">
        <v>75757.151400000002</v>
      </c>
      <c r="L27" s="48">
        <v>29.347307951858401</v>
      </c>
      <c r="M27" s="48">
        <v>3.5469183441340001E-2</v>
      </c>
      <c r="N27" s="47">
        <v>2615307.7277000002</v>
      </c>
      <c r="O27" s="47">
        <v>2615307.7277000002</v>
      </c>
      <c r="P27" s="47">
        <v>37489</v>
      </c>
      <c r="Q27" s="47">
        <v>37820</v>
      </c>
      <c r="R27" s="48">
        <v>-0.87519830777366103</v>
      </c>
      <c r="S27" s="47">
        <v>7.26021954439969</v>
      </c>
      <c r="T27" s="47">
        <v>7.2121808540454797</v>
      </c>
      <c r="U27" s="49">
        <v>0.66166994070129104</v>
      </c>
    </row>
    <row r="28" spans="1:21" ht="12" thickBot="1">
      <c r="A28" s="71"/>
      <c r="B28" s="60" t="s">
        <v>26</v>
      </c>
      <c r="C28" s="61"/>
      <c r="D28" s="47">
        <v>2712700.4833</v>
      </c>
      <c r="E28" s="47">
        <v>2057910.4103999999</v>
      </c>
      <c r="F28" s="48">
        <v>131.818201102969</v>
      </c>
      <c r="G28" s="47">
        <v>1086133.1051</v>
      </c>
      <c r="H28" s="48">
        <v>149.75764669747801</v>
      </c>
      <c r="I28" s="47">
        <v>-311043.45120000001</v>
      </c>
      <c r="J28" s="48">
        <v>-11.4661921990597</v>
      </c>
      <c r="K28" s="47">
        <v>65073.7399</v>
      </c>
      <c r="L28" s="48">
        <v>5.9913227572608303</v>
      </c>
      <c r="M28" s="48">
        <v>-5.7798613031614003</v>
      </c>
      <c r="N28" s="47">
        <v>12452263.618899999</v>
      </c>
      <c r="O28" s="47">
        <v>12452263.618899999</v>
      </c>
      <c r="P28" s="47">
        <v>69751</v>
      </c>
      <c r="Q28" s="47">
        <v>45099</v>
      </c>
      <c r="R28" s="48">
        <v>54.661965897248301</v>
      </c>
      <c r="S28" s="47">
        <v>38.891205621424803</v>
      </c>
      <c r="T28" s="47">
        <v>23.581394642896701</v>
      </c>
      <c r="U28" s="49">
        <v>39.365740233298503</v>
      </c>
    </row>
    <row r="29" spans="1:21" ht="12" thickBot="1">
      <c r="A29" s="71"/>
      <c r="B29" s="60" t="s">
        <v>27</v>
      </c>
      <c r="C29" s="61"/>
      <c r="D29" s="47">
        <v>706667.68070000003</v>
      </c>
      <c r="E29" s="47">
        <v>887243.01729999995</v>
      </c>
      <c r="F29" s="48">
        <v>79.647589997437805</v>
      </c>
      <c r="G29" s="47">
        <v>576399.96299999999</v>
      </c>
      <c r="H29" s="48">
        <v>22.600230059348501</v>
      </c>
      <c r="I29" s="47">
        <v>98355.270300000004</v>
      </c>
      <c r="J29" s="48">
        <v>13.9181786554286</v>
      </c>
      <c r="K29" s="47">
        <v>107866.5512</v>
      </c>
      <c r="L29" s="48">
        <v>18.713837287321301</v>
      </c>
      <c r="M29" s="48">
        <v>-8.8176369728969001E-2</v>
      </c>
      <c r="N29" s="47">
        <v>5986159.6495000003</v>
      </c>
      <c r="O29" s="47">
        <v>5986159.6495000003</v>
      </c>
      <c r="P29" s="47">
        <v>108232</v>
      </c>
      <c r="Q29" s="47">
        <v>92223</v>
      </c>
      <c r="R29" s="48">
        <v>17.359010225214998</v>
      </c>
      <c r="S29" s="47">
        <v>6.5291935906201504</v>
      </c>
      <c r="T29" s="47">
        <v>6.5799485323617803</v>
      </c>
      <c r="U29" s="49">
        <v>-0.77735391112527397</v>
      </c>
    </row>
    <row r="30" spans="1:21" ht="12" thickBot="1">
      <c r="A30" s="71"/>
      <c r="B30" s="60" t="s">
        <v>28</v>
      </c>
      <c r="C30" s="61"/>
      <c r="D30" s="47">
        <v>1180875.9554999999</v>
      </c>
      <c r="E30" s="47">
        <v>1416118.0951</v>
      </c>
      <c r="F30" s="48">
        <v>83.388239977020504</v>
      </c>
      <c r="G30" s="47">
        <v>724882.90300000005</v>
      </c>
      <c r="H30" s="48">
        <v>62.905753551756703</v>
      </c>
      <c r="I30" s="47">
        <v>140240.40729999999</v>
      </c>
      <c r="J30" s="48">
        <v>11.8759643336645</v>
      </c>
      <c r="K30" s="47">
        <v>134751.45850000001</v>
      </c>
      <c r="L30" s="48">
        <v>18.589410502347</v>
      </c>
      <c r="M30" s="48">
        <v>4.0733873021492999E-2</v>
      </c>
      <c r="N30" s="47">
        <v>9570135.8571000006</v>
      </c>
      <c r="O30" s="47">
        <v>9570135.8571000006</v>
      </c>
      <c r="P30" s="47">
        <v>74726</v>
      </c>
      <c r="Q30" s="47">
        <v>61566</v>
      </c>
      <c r="R30" s="48">
        <v>21.3754344930644</v>
      </c>
      <c r="S30" s="47">
        <v>15.802745436661899</v>
      </c>
      <c r="T30" s="47">
        <v>14.258677846538699</v>
      </c>
      <c r="U30" s="49">
        <v>9.7708818781644702</v>
      </c>
    </row>
    <row r="31" spans="1:21" ht="12" thickBot="1">
      <c r="A31" s="71"/>
      <c r="B31" s="60" t="s">
        <v>29</v>
      </c>
      <c r="C31" s="61"/>
      <c r="D31" s="47">
        <v>1582366.1425000001</v>
      </c>
      <c r="E31" s="47">
        <v>2224741.0266999998</v>
      </c>
      <c r="F31" s="48">
        <v>71.1258579542246</v>
      </c>
      <c r="G31" s="47">
        <v>685231.70220000006</v>
      </c>
      <c r="H31" s="48">
        <v>130.92424612283199</v>
      </c>
      <c r="I31" s="47">
        <v>-21567.566500000001</v>
      </c>
      <c r="J31" s="48">
        <v>-1.3629946900864001</v>
      </c>
      <c r="K31" s="47">
        <v>31580.766</v>
      </c>
      <c r="L31" s="48">
        <v>4.6087718794397601</v>
      </c>
      <c r="M31" s="48">
        <v>-1.6829336090201199</v>
      </c>
      <c r="N31" s="47">
        <v>36487519.133299999</v>
      </c>
      <c r="O31" s="47">
        <v>36487519.133299999</v>
      </c>
      <c r="P31" s="47">
        <v>42025</v>
      </c>
      <c r="Q31" s="47">
        <v>28339</v>
      </c>
      <c r="R31" s="48">
        <v>48.293870637637198</v>
      </c>
      <c r="S31" s="47">
        <v>37.652971861986899</v>
      </c>
      <c r="T31" s="47">
        <v>33.200038050037101</v>
      </c>
      <c r="U31" s="49">
        <v>11.8262479473642</v>
      </c>
    </row>
    <row r="32" spans="1:21" ht="12" thickBot="1">
      <c r="A32" s="71"/>
      <c r="B32" s="60" t="s">
        <v>30</v>
      </c>
      <c r="C32" s="61"/>
      <c r="D32" s="47">
        <v>137413.3659</v>
      </c>
      <c r="E32" s="47">
        <v>204893.20110000001</v>
      </c>
      <c r="F32" s="48">
        <v>67.065849507097198</v>
      </c>
      <c r="G32" s="47">
        <v>127932.5067</v>
      </c>
      <c r="H32" s="48">
        <v>7.4108289164008099</v>
      </c>
      <c r="I32" s="47">
        <v>37522.115100000003</v>
      </c>
      <c r="J32" s="48">
        <v>27.3060155787946</v>
      </c>
      <c r="K32" s="47">
        <v>37917.784299999999</v>
      </c>
      <c r="L32" s="48">
        <v>29.6388973202227</v>
      </c>
      <c r="M32" s="48">
        <v>-1.0434924068071E-2</v>
      </c>
      <c r="N32" s="47">
        <v>1318574.1211999999</v>
      </c>
      <c r="O32" s="47">
        <v>1318574.1211999999</v>
      </c>
      <c r="P32" s="47">
        <v>29014</v>
      </c>
      <c r="Q32" s="47">
        <v>29907</v>
      </c>
      <c r="R32" s="48">
        <v>-2.9859230280536302</v>
      </c>
      <c r="S32" s="47">
        <v>4.73610553181223</v>
      </c>
      <c r="T32" s="47">
        <v>4.74715234560471</v>
      </c>
      <c r="U32" s="49">
        <v>-0.233246783000887</v>
      </c>
    </row>
    <row r="33" spans="1:21" ht="12" thickBot="1">
      <c r="A33" s="71"/>
      <c r="B33" s="60" t="s">
        <v>31</v>
      </c>
      <c r="C33" s="61"/>
      <c r="D33" s="47">
        <v>66.538899999999998</v>
      </c>
      <c r="E33" s="50"/>
      <c r="F33" s="50"/>
      <c r="G33" s="47">
        <v>73.837500000000006</v>
      </c>
      <c r="H33" s="48">
        <v>-9.8846791941763907</v>
      </c>
      <c r="I33" s="47">
        <v>13.885300000000001</v>
      </c>
      <c r="J33" s="48">
        <v>20.867943413552101</v>
      </c>
      <c r="K33" s="47">
        <v>10.9923</v>
      </c>
      <c r="L33" s="48">
        <v>14.8871508379888</v>
      </c>
      <c r="M33" s="48">
        <v>0.26318422896027199</v>
      </c>
      <c r="N33" s="47">
        <v>329.72109999999998</v>
      </c>
      <c r="O33" s="47">
        <v>329.72109999999998</v>
      </c>
      <c r="P33" s="47">
        <v>13</v>
      </c>
      <c r="Q33" s="47">
        <v>7</v>
      </c>
      <c r="R33" s="48">
        <v>85.714285714285694</v>
      </c>
      <c r="S33" s="47">
        <v>5.1183769230769203</v>
      </c>
      <c r="T33" s="47">
        <v>5.4456857142857098</v>
      </c>
      <c r="U33" s="49">
        <v>-6.3947770187278099</v>
      </c>
    </row>
    <row r="34" spans="1:21" ht="12" thickBot="1">
      <c r="A34" s="71"/>
      <c r="B34" s="60" t="s">
        <v>32</v>
      </c>
      <c r="C34" s="61"/>
      <c r="D34" s="47">
        <v>439716.614</v>
      </c>
      <c r="E34" s="47">
        <v>442867.2083</v>
      </c>
      <c r="F34" s="48">
        <v>99.288591649832497</v>
      </c>
      <c r="G34" s="47">
        <v>239340.7586</v>
      </c>
      <c r="H34" s="48">
        <v>83.719904863709203</v>
      </c>
      <c r="I34" s="47">
        <v>35329.447899999999</v>
      </c>
      <c r="J34" s="48">
        <v>8.0345947310510297</v>
      </c>
      <c r="K34" s="47">
        <v>30576.8655</v>
      </c>
      <c r="L34" s="48">
        <v>12.7754527389553</v>
      </c>
      <c r="M34" s="48">
        <v>0.15543066047760801</v>
      </c>
      <c r="N34" s="47">
        <v>3719696.0833000001</v>
      </c>
      <c r="O34" s="47">
        <v>3719696.0833000001</v>
      </c>
      <c r="P34" s="47">
        <v>17436</v>
      </c>
      <c r="Q34" s="47">
        <v>14381</v>
      </c>
      <c r="R34" s="48">
        <v>21.243307141367101</v>
      </c>
      <c r="S34" s="47">
        <v>25.2188927506309</v>
      </c>
      <c r="T34" s="47">
        <v>19.787151220360201</v>
      </c>
      <c r="U34" s="49">
        <v>21.538382291327199</v>
      </c>
    </row>
    <row r="35" spans="1:21" ht="12" thickBot="1">
      <c r="A35" s="71"/>
      <c r="B35" s="60" t="s">
        <v>37</v>
      </c>
      <c r="C35" s="61"/>
      <c r="D35" s="50"/>
      <c r="E35" s="47">
        <v>1034134.3194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197041.2787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347621.50540000002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251165.81169999999</v>
      </c>
      <c r="E38" s="47">
        <v>395672.3419</v>
      </c>
      <c r="F38" s="48">
        <v>63.478233149659502</v>
      </c>
      <c r="G38" s="47">
        <v>251450.57500000001</v>
      </c>
      <c r="H38" s="48">
        <v>-0.113248219853945</v>
      </c>
      <c r="I38" s="47">
        <v>11208.790499999999</v>
      </c>
      <c r="J38" s="48">
        <v>4.4627055028445204</v>
      </c>
      <c r="K38" s="47">
        <v>12002.332700000001</v>
      </c>
      <c r="L38" s="48">
        <v>4.7732373250687496</v>
      </c>
      <c r="M38" s="48">
        <v>-6.6115664332484003E-2</v>
      </c>
      <c r="N38" s="47">
        <v>3108825.66</v>
      </c>
      <c r="O38" s="47">
        <v>3108825.66</v>
      </c>
      <c r="P38" s="47">
        <v>362</v>
      </c>
      <c r="Q38" s="47">
        <v>420</v>
      </c>
      <c r="R38" s="48">
        <v>-13.8095238095238</v>
      </c>
      <c r="S38" s="47">
        <v>693.82820911602198</v>
      </c>
      <c r="T38" s="47">
        <v>536.44078000000002</v>
      </c>
      <c r="U38" s="49">
        <v>22.6839190232036</v>
      </c>
    </row>
    <row r="39" spans="1:21" ht="12" customHeight="1" thickBot="1">
      <c r="A39" s="71"/>
      <c r="B39" s="60" t="s">
        <v>34</v>
      </c>
      <c r="C39" s="61"/>
      <c r="D39" s="47">
        <v>586427.35699999996</v>
      </c>
      <c r="E39" s="47">
        <v>694581.35140000004</v>
      </c>
      <c r="F39" s="48">
        <v>84.428894587796705</v>
      </c>
      <c r="G39" s="47">
        <v>511571.16399999999</v>
      </c>
      <c r="H39" s="48">
        <v>14.632606031719201</v>
      </c>
      <c r="I39" s="47">
        <v>37276.814299999998</v>
      </c>
      <c r="J39" s="48">
        <v>6.3565953830492896</v>
      </c>
      <c r="K39" s="47">
        <v>47496.231099999997</v>
      </c>
      <c r="L39" s="48">
        <v>9.2843839610944094</v>
      </c>
      <c r="M39" s="48">
        <v>-0.21516268898228399</v>
      </c>
      <c r="N39" s="47">
        <v>7889876.7778000003</v>
      </c>
      <c r="O39" s="47">
        <v>7889876.7778000003</v>
      </c>
      <c r="P39" s="47">
        <v>2824</v>
      </c>
      <c r="Q39" s="47">
        <v>3015</v>
      </c>
      <c r="R39" s="48">
        <v>-6.3349917081260401</v>
      </c>
      <c r="S39" s="47">
        <v>207.658412535411</v>
      </c>
      <c r="T39" s="47">
        <v>209.30224925373099</v>
      </c>
      <c r="U39" s="49">
        <v>-0.79160612770277305</v>
      </c>
    </row>
    <row r="40" spans="1:21" ht="12" thickBot="1">
      <c r="A40" s="71"/>
      <c r="B40" s="60" t="s">
        <v>40</v>
      </c>
      <c r="C40" s="61"/>
      <c r="D40" s="50"/>
      <c r="E40" s="47">
        <v>420619.01079999999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196143.66459999999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51793.004200000003</v>
      </c>
      <c r="E42" s="52">
        <v>0</v>
      </c>
      <c r="F42" s="53"/>
      <c r="G42" s="52">
        <v>20057.310000000001</v>
      </c>
      <c r="H42" s="54">
        <v>158.22507704173699</v>
      </c>
      <c r="I42" s="52">
        <v>8922.8788000000004</v>
      </c>
      <c r="J42" s="54">
        <v>17.2279614550723</v>
      </c>
      <c r="K42" s="52">
        <v>2266.7013000000002</v>
      </c>
      <c r="L42" s="54">
        <v>11.3011231316662</v>
      </c>
      <c r="M42" s="54">
        <v>2.9365040290046198</v>
      </c>
      <c r="N42" s="52">
        <v>518888.24790000002</v>
      </c>
      <c r="O42" s="52">
        <v>518888.24790000002</v>
      </c>
      <c r="P42" s="52">
        <v>52</v>
      </c>
      <c r="Q42" s="52">
        <v>53</v>
      </c>
      <c r="R42" s="54">
        <v>-1.88679245283019</v>
      </c>
      <c r="S42" s="52">
        <v>996.01931153846203</v>
      </c>
      <c r="T42" s="52">
        <v>2624.5788037735902</v>
      </c>
      <c r="U42" s="55">
        <v>-163.50681893101401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30:C30"/>
    <mergeCell ref="B19:C19"/>
    <mergeCell ref="B20:C20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13:C13"/>
    <mergeCell ref="B14:C14"/>
    <mergeCell ref="B15:C15"/>
    <mergeCell ref="B21:C21"/>
    <mergeCell ref="B22:C22"/>
    <mergeCell ref="B16:C16"/>
    <mergeCell ref="B17:C17"/>
    <mergeCell ref="B18:C18"/>
    <mergeCell ref="B29:C29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82787</v>
      </c>
      <c r="D2" s="32">
        <v>915467.47855726501</v>
      </c>
      <c r="E2" s="32">
        <v>813590.43609316205</v>
      </c>
      <c r="F2" s="32">
        <v>101877.042464103</v>
      </c>
      <c r="G2" s="32">
        <v>813590.43609316205</v>
      </c>
      <c r="H2" s="32">
        <v>0.11128417431568</v>
      </c>
    </row>
    <row r="3" spans="1:8" ht="14.25">
      <c r="A3" s="32">
        <v>2</v>
      </c>
      <c r="B3" s="33">
        <v>13</v>
      </c>
      <c r="C3" s="32">
        <v>11987.361999999999</v>
      </c>
      <c r="D3" s="32">
        <v>80023.864711602801</v>
      </c>
      <c r="E3" s="32">
        <v>61067.0841768928</v>
      </c>
      <c r="F3" s="32">
        <v>18956.780534709898</v>
      </c>
      <c r="G3" s="32">
        <v>61067.0841768928</v>
      </c>
      <c r="H3" s="32">
        <v>0.236889090561023</v>
      </c>
    </row>
    <row r="4" spans="1:8" ht="14.25">
      <c r="A4" s="32">
        <v>3</v>
      </c>
      <c r="B4" s="33">
        <v>14</v>
      </c>
      <c r="C4" s="32">
        <v>110058</v>
      </c>
      <c r="D4" s="32">
        <v>113808.42815812</v>
      </c>
      <c r="E4" s="32">
        <v>82924.340586324804</v>
      </c>
      <c r="F4" s="32">
        <v>30884.087571794898</v>
      </c>
      <c r="G4" s="32">
        <v>82924.340586324804</v>
      </c>
      <c r="H4" s="32">
        <v>0.27136907232288698</v>
      </c>
    </row>
    <row r="5" spans="1:8" ht="14.25">
      <c r="A5" s="32">
        <v>4</v>
      </c>
      <c r="B5" s="33">
        <v>15</v>
      </c>
      <c r="C5" s="32">
        <v>5409</v>
      </c>
      <c r="D5" s="32">
        <v>84568.181891453001</v>
      </c>
      <c r="E5" s="32">
        <v>74037.022155555605</v>
      </c>
      <c r="F5" s="32">
        <v>10531.1597358974</v>
      </c>
      <c r="G5" s="32">
        <v>74037.022155555605</v>
      </c>
      <c r="H5" s="32">
        <v>0.124528628857301</v>
      </c>
    </row>
    <row r="6" spans="1:8" ht="14.25">
      <c r="A6" s="32">
        <v>5</v>
      </c>
      <c r="B6" s="33">
        <v>16</v>
      </c>
      <c r="C6" s="32">
        <v>3103</v>
      </c>
      <c r="D6" s="32">
        <v>296629.104206838</v>
      </c>
      <c r="E6" s="32">
        <v>302030.04861282097</v>
      </c>
      <c r="F6" s="32">
        <v>-5400.9444059829102</v>
      </c>
      <c r="G6" s="32">
        <v>302030.04861282097</v>
      </c>
      <c r="H6" s="32">
        <v>-1.8207735955056099E-2</v>
      </c>
    </row>
    <row r="7" spans="1:8" ht="14.25">
      <c r="A7" s="32">
        <v>6</v>
      </c>
      <c r="B7" s="33">
        <v>17</v>
      </c>
      <c r="C7" s="32">
        <v>17419</v>
      </c>
      <c r="D7" s="32">
        <v>384822.282478632</v>
      </c>
      <c r="E7" s="32">
        <v>324595.30989316199</v>
      </c>
      <c r="F7" s="32">
        <v>60226.972585470103</v>
      </c>
      <c r="G7" s="32">
        <v>324595.30989316199</v>
      </c>
      <c r="H7" s="32">
        <v>0.15650593878698901</v>
      </c>
    </row>
    <row r="8" spans="1:8" ht="14.25">
      <c r="A8" s="32">
        <v>7</v>
      </c>
      <c r="B8" s="33">
        <v>18</v>
      </c>
      <c r="C8" s="32">
        <v>62906</v>
      </c>
      <c r="D8" s="32">
        <v>208279.66873418799</v>
      </c>
      <c r="E8" s="32">
        <v>173533.68455982901</v>
      </c>
      <c r="F8" s="32">
        <v>34745.984174359</v>
      </c>
      <c r="G8" s="32">
        <v>173533.68455982901</v>
      </c>
      <c r="H8" s="32">
        <v>0.16682369616548001</v>
      </c>
    </row>
    <row r="9" spans="1:8" ht="14.25">
      <c r="A9" s="32">
        <v>8</v>
      </c>
      <c r="B9" s="33">
        <v>19</v>
      </c>
      <c r="C9" s="32">
        <v>11773</v>
      </c>
      <c r="D9" s="32">
        <v>108636.70904359</v>
      </c>
      <c r="E9" s="32">
        <v>98562.764227350403</v>
      </c>
      <c r="F9" s="32">
        <v>10073.9448162393</v>
      </c>
      <c r="G9" s="32">
        <v>98562.764227350403</v>
      </c>
      <c r="H9" s="32">
        <v>9.27305779503797E-2</v>
      </c>
    </row>
    <row r="10" spans="1:8" ht="14.25">
      <c r="A10" s="32">
        <v>9</v>
      </c>
      <c r="B10" s="33">
        <v>21</v>
      </c>
      <c r="C10" s="32">
        <v>115434</v>
      </c>
      <c r="D10" s="32">
        <v>530158.94530000002</v>
      </c>
      <c r="E10" s="32">
        <v>489354.41460000002</v>
      </c>
      <c r="F10" s="32">
        <v>40804.530700000003</v>
      </c>
      <c r="G10" s="32">
        <v>489354.41460000002</v>
      </c>
      <c r="H10" s="32">
        <v>7.69665985300126E-2</v>
      </c>
    </row>
    <row r="11" spans="1:8" ht="14.25">
      <c r="A11" s="32">
        <v>10</v>
      </c>
      <c r="B11" s="33">
        <v>22</v>
      </c>
      <c r="C11" s="32">
        <v>36844</v>
      </c>
      <c r="D11" s="32">
        <v>755092.38067350397</v>
      </c>
      <c r="E11" s="32">
        <v>737795.59429914504</v>
      </c>
      <c r="F11" s="32">
        <v>17296.786374358999</v>
      </c>
      <c r="G11" s="32">
        <v>737795.59429914504</v>
      </c>
      <c r="H11" s="32">
        <v>2.29068479792249E-2</v>
      </c>
    </row>
    <row r="12" spans="1:8" ht="14.25">
      <c r="A12" s="32">
        <v>11</v>
      </c>
      <c r="B12" s="33">
        <v>23</v>
      </c>
      <c r="C12" s="32">
        <v>184578.78099999999</v>
      </c>
      <c r="D12" s="32">
        <v>2167020.6556017101</v>
      </c>
      <c r="E12" s="32">
        <v>1860309.1082700901</v>
      </c>
      <c r="F12" s="32">
        <v>306711.54733162402</v>
      </c>
      <c r="G12" s="32">
        <v>1860309.1082700901</v>
      </c>
      <c r="H12" s="32">
        <v>0.14153605160097599</v>
      </c>
    </row>
    <row r="13" spans="1:8" ht="14.25">
      <c r="A13" s="32">
        <v>12</v>
      </c>
      <c r="B13" s="33">
        <v>24</v>
      </c>
      <c r="C13" s="32">
        <v>27045.491999999998</v>
      </c>
      <c r="D13" s="32">
        <v>634418.43497863202</v>
      </c>
      <c r="E13" s="32">
        <v>585804.82877179503</v>
      </c>
      <c r="F13" s="32">
        <v>48613.606206837598</v>
      </c>
      <c r="G13" s="32">
        <v>585804.82877179503</v>
      </c>
      <c r="H13" s="32">
        <v>7.6627039074731396E-2</v>
      </c>
    </row>
    <row r="14" spans="1:8" ht="14.25">
      <c r="A14" s="32">
        <v>13</v>
      </c>
      <c r="B14" s="33">
        <v>25</v>
      </c>
      <c r="C14" s="32">
        <v>98274</v>
      </c>
      <c r="D14" s="32">
        <v>1443636.8514</v>
      </c>
      <c r="E14" s="32">
        <v>1353767.2760000001</v>
      </c>
      <c r="F14" s="32">
        <v>89869.575400000002</v>
      </c>
      <c r="G14" s="32">
        <v>1353767.2760000001</v>
      </c>
      <c r="H14" s="32">
        <v>6.2252203740051998E-2</v>
      </c>
    </row>
    <row r="15" spans="1:8" ht="14.25">
      <c r="A15" s="32">
        <v>14</v>
      </c>
      <c r="B15" s="33">
        <v>26</v>
      </c>
      <c r="C15" s="32">
        <v>71437</v>
      </c>
      <c r="D15" s="32">
        <v>380922.65851451497</v>
      </c>
      <c r="E15" s="32">
        <v>332149.153585886</v>
      </c>
      <c r="F15" s="32">
        <v>48773.504928628703</v>
      </c>
      <c r="G15" s="32">
        <v>332149.153585886</v>
      </c>
      <c r="H15" s="32">
        <v>0.128040440331985</v>
      </c>
    </row>
    <row r="16" spans="1:8" ht="14.25">
      <c r="A16" s="32">
        <v>15</v>
      </c>
      <c r="B16" s="33">
        <v>27</v>
      </c>
      <c r="C16" s="32">
        <v>148661.99299999999</v>
      </c>
      <c r="D16" s="32">
        <v>1102981.9195999999</v>
      </c>
      <c r="E16" s="32">
        <v>980630.38879999996</v>
      </c>
      <c r="F16" s="32">
        <v>122351.53079999999</v>
      </c>
      <c r="G16" s="32">
        <v>980630.38879999996</v>
      </c>
      <c r="H16" s="32">
        <v>0.11092795686476099</v>
      </c>
    </row>
    <row r="17" spans="1:8" ht="14.25">
      <c r="A17" s="32">
        <v>16</v>
      </c>
      <c r="B17" s="33">
        <v>29</v>
      </c>
      <c r="C17" s="32">
        <v>221831</v>
      </c>
      <c r="D17" s="32">
        <v>2525526.7718324801</v>
      </c>
      <c r="E17" s="32">
        <v>2444785.9218760701</v>
      </c>
      <c r="F17" s="32">
        <v>80740.849956410297</v>
      </c>
      <c r="G17" s="32">
        <v>2444785.9218760701</v>
      </c>
      <c r="H17" s="32">
        <v>3.1969904598487399E-2</v>
      </c>
    </row>
    <row r="18" spans="1:8" ht="14.25">
      <c r="A18" s="32">
        <v>17</v>
      </c>
      <c r="B18" s="33">
        <v>31</v>
      </c>
      <c r="C18" s="32">
        <v>42071.764000000003</v>
      </c>
      <c r="D18" s="32">
        <v>333469.247210695</v>
      </c>
      <c r="E18" s="32">
        <v>277992.46386863699</v>
      </c>
      <c r="F18" s="32">
        <v>55476.783342058297</v>
      </c>
      <c r="G18" s="32">
        <v>277992.46386863699</v>
      </c>
      <c r="H18" s="32">
        <v>0.166362517101934</v>
      </c>
    </row>
    <row r="19" spans="1:8" ht="14.25">
      <c r="A19" s="32">
        <v>18</v>
      </c>
      <c r="B19" s="33">
        <v>32</v>
      </c>
      <c r="C19" s="32">
        <v>94016.361000000004</v>
      </c>
      <c r="D19" s="32">
        <v>1091893.4826291199</v>
      </c>
      <c r="E19" s="32">
        <v>1144519.41605686</v>
      </c>
      <c r="F19" s="32">
        <v>-52625.933427741598</v>
      </c>
      <c r="G19" s="32">
        <v>1144519.41605686</v>
      </c>
      <c r="H19" s="32">
        <v>-4.8196948021913301E-2</v>
      </c>
    </row>
    <row r="20" spans="1:8" ht="14.25">
      <c r="A20" s="32">
        <v>19</v>
      </c>
      <c r="B20" s="33">
        <v>33</v>
      </c>
      <c r="C20" s="32">
        <v>66418.259000000005</v>
      </c>
      <c r="D20" s="32">
        <v>942541.91888069699</v>
      </c>
      <c r="E20" s="32">
        <v>771241.02423103398</v>
      </c>
      <c r="F20" s="32">
        <v>171300.89464966301</v>
      </c>
      <c r="G20" s="32">
        <v>771241.02423103398</v>
      </c>
      <c r="H20" s="32">
        <v>0.18174352908684299</v>
      </c>
    </row>
    <row r="21" spans="1:8" ht="14.25">
      <c r="A21" s="32">
        <v>20</v>
      </c>
      <c r="B21" s="33">
        <v>34</v>
      </c>
      <c r="C21" s="32">
        <v>46927.59</v>
      </c>
      <c r="D21" s="32">
        <v>272178.31509943999</v>
      </c>
      <c r="E21" s="32">
        <v>193734.178782239</v>
      </c>
      <c r="F21" s="32">
        <v>78444.136317201701</v>
      </c>
      <c r="G21" s="32">
        <v>193734.178782239</v>
      </c>
      <c r="H21" s="32">
        <v>0.28820861900236999</v>
      </c>
    </row>
    <row r="22" spans="1:8" ht="14.25">
      <c r="A22" s="32">
        <v>21</v>
      </c>
      <c r="B22" s="33">
        <v>35</v>
      </c>
      <c r="C22" s="32">
        <v>139718.85999999999</v>
      </c>
      <c r="D22" s="32">
        <v>2712700.4818053101</v>
      </c>
      <c r="E22" s="32">
        <v>3023743.9174415902</v>
      </c>
      <c r="F22" s="32">
        <v>-311043.43563628301</v>
      </c>
      <c r="G22" s="32">
        <v>3023743.9174415902</v>
      </c>
      <c r="H22" s="32">
        <v>-0.114661916316424</v>
      </c>
    </row>
    <row r="23" spans="1:8" ht="14.25">
      <c r="A23" s="32">
        <v>22</v>
      </c>
      <c r="B23" s="33">
        <v>36</v>
      </c>
      <c r="C23" s="32">
        <v>176458.86</v>
      </c>
      <c r="D23" s="32">
        <v>706667.67653451301</v>
      </c>
      <c r="E23" s="32">
        <v>608312.36610856897</v>
      </c>
      <c r="F23" s="32">
        <v>98355.310425944001</v>
      </c>
      <c r="G23" s="32">
        <v>608312.36610856897</v>
      </c>
      <c r="H23" s="32">
        <v>0.139181844156615</v>
      </c>
    </row>
    <row r="24" spans="1:8" ht="14.25">
      <c r="A24" s="32">
        <v>23</v>
      </c>
      <c r="B24" s="33">
        <v>37</v>
      </c>
      <c r="C24" s="32">
        <v>121048.084</v>
      </c>
      <c r="D24" s="32">
        <v>1180875.9289991199</v>
      </c>
      <c r="E24" s="32">
        <v>1040635.55981148</v>
      </c>
      <c r="F24" s="32">
        <v>140240.36918763799</v>
      </c>
      <c r="G24" s="32">
        <v>1040635.55981148</v>
      </c>
      <c r="H24" s="32">
        <v>0.118759613727161</v>
      </c>
    </row>
    <row r="25" spans="1:8" ht="14.25">
      <c r="A25" s="32">
        <v>24</v>
      </c>
      <c r="B25" s="33">
        <v>38</v>
      </c>
      <c r="C25" s="32">
        <v>357359.22100000002</v>
      </c>
      <c r="D25" s="32">
        <v>1582365.94065752</v>
      </c>
      <c r="E25" s="32">
        <v>1603933.7710017699</v>
      </c>
      <c r="F25" s="32">
        <v>-21567.830344247799</v>
      </c>
      <c r="G25" s="32">
        <v>1603933.7710017699</v>
      </c>
      <c r="H25" s="32">
        <v>-1.36301153798126E-2</v>
      </c>
    </row>
    <row r="26" spans="1:8" ht="14.25">
      <c r="A26" s="32">
        <v>25</v>
      </c>
      <c r="B26" s="33">
        <v>39</v>
      </c>
      <c r="C26" s="32">
        <v>102407.145</v>
      </c>
      <c r="D26" s="32">
        <v>137413.27044806001</v>
      </c>
      <c r="E26" s="32">
        <v>99891.250796041903</v>
      </c>
      <c r="F26" s="32">
        <v>37522.019652018003</v>
      </c>
      <c r="G26" s="32">
        <v>99891.250796041903</v>
      </c>
      <c r="H26" s="32">
        <v>0.27305965085956402</v>
      </c>
    </row>
    <row r="27" spans="1:8" ht="14.25">
      <c r="A27" s="32">
        <v>26</v>
      </c>
      <c r="B27" s="33">
        <v>40</v>
      </c>
      <c r="C27" s="32">
        <v>17</v>
      </c>
      <c r="D27" s="32">
        <v>66.538600000000002</v>
      </c>
      <c r="E27" s="32">
        <v>52.653599999999997</v>
      </c>
      <c r="F27" s="32">
        <v>13.885</v>
      </c>
      <c r="G27" s="32">
        <v>52.653599999999997</v>
      </c>
      <c r="H27" s="32">
        <v>0.20867586633923799</v>
      </c>
    </row>
    <row r="28" spans="1:8" ht="14.25">
      <c r="A28" s="32">
        <v>27</v>
      </c>
      <c r="B28" s="33">
        <v>42</v>
      </c>
      <c r="C28" s="32">
        <v>22296.513999999999</v>
      </c>
      <c r="D28" s="32">
        <v>439716.61369999999</v>
      </c>
      <c r="E28" s="32">
        <v>404387.19150000002</v>
      </c>
      <c r="F28" s="32">
        <v>35329.422200000001</v>
      </c>
      <c r="G28" s="32">
        <v>404387.19150000002</v>
      </c>
      <c r="H28" s="32">
        <v>8.0345888918592803E-2</v>
      </c>
    </row>
    <row r="29" spans="1:8" ht="14.25">
      <c r="A29" s="32">
        <v>28</v>
      </c>
      <c r="B29" s="33">
        <v>75</v>
      </c>
      <c r="C29" s="32">
        <v>366</v>
      </c>
      <c r="D29" s="32">
        <v>251165.811965812</v>
      </c>
      <c r="E29" s="32">
        <v>239957.021367521</v>
      </c>
      <c r="F29" s="32">
        <v>11208.7905982906</v>
      </c>
      <c r="G29" s="32">
        <v>239957.021367521</v>
      </c>
      <c r="H29" s="32">
        <v>4.46270553725533E-2</v>
      </c>
    </row>
    <row r="30" spans="1:8" ht="14.25">
      <c r="A30" s="32">
        <v>29</v>
      </c>
      <c r="B30" s="33">
        <v>76</v>
      </c>
      <c r="C30" s="32">
        <v>3026</v>
      </c>
      <c r="D30" s="32">
        <v>586427.34540170897</v>
      </c>
      <c r="E30" s="32">
        <v>549150.54697179503</v>
      </c>
      <c r="F30" s="32">
        <v>37276.798429914503</v>
      </c>
      <c r="G30" s="32">
        <v>549150.54697179503</v>
      </c>
      <c r="H30" s="32">
        <v>6.3565928025371199E-2</v>
      </c>
    </row>
    <row r="31" spans="1:8" ht="14.25">
      <c r="A31" s="32">
        <v>30</v>
      </c>
      <c r="B31" s="33">
        <v>99</v>
      </c>
      <c r="C31" s="32">
        <v>53</v>
      </c>
      <c r="D31" s="32">
        <v>51793.004084411201</v>
      </c>
      <c r="E31" s="32">
        <v>42870.1257090992</v>
      </c>
      <c r="F31" s="32">
        <v>8922.8783753120006</v>
      </c>
      <c r="G31" s="32">
        <v>42870.1257090992</v>
      </c>
      <c r="H31" s="32">
        <v>0.17227960673549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2014-01-10T00:32:21Z</dcterms:modified>
</cp:coreProperties>
</file>