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<sst xmlns="http://schemas.openxmlformats.org/spreadsheetml/2006/main" count="113" uniqueCount="71">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</sst>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323" Type="http://schemas.openxmlformats.org/officeDocument/2006/relationships/hyperlink" Target="cid:756b0cf6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28922113.8116</v>
      </c>
      <c r="F3" s="25">
        <f>RA!I7</f>
        <v>1451221.7866</v>
      </c>
      <c r="G3" s="16">
        <f>E3-F3</f>
        <v>27470892.024999999</v>
      </c>
      <c r="H3" s="27">
        <f>RA!J7</f>
        <v>5.0176892188908697</v>
      </c>
      <c r="I3" s="20">
        <f>SUM(I4:I39)</f>
        <v>28922118.310399625</v>
      </c>
      <c r="J3" s="21">
        <f>SUM(J4:J39)</f>
        <v>27470891.831070643</v>
      </c>
      <c r="K3" s="22">
        <f>E3-I3</f>
        <v>-4.4987996257841587</v>
      </c>
      <c r="L3" s="22">
        <f>G3-J3</f>
        <v>0.19392935559153557</v>
      </c>
    </row>
    <row r="4" spans="1:12">
      <c r="A4" s="38">
        <f>RA!A8</f>
        <v>41650</v>
      </c>
      <c r="B4" s="12">
        <v>12</v>
      </c>
      <c r="C4" s="35" t="s">
        <v>6</v>
      </c>
      <c r="D4" s="35"/>
      <c r="E4" s="15">
        <f>VLOOKUP(C4,RA!B8:D39,3,0)</f>
        <v>1039662.6076</v>
      </c>
      <c r="F4" s="25">
        <f>VLOOKUP(C4,RA!B8:I43,8,0)</f>
        <v>123700.91009999999</v>
      </c>
      <c r="G4" s="16">
        <f t="shared" ref="G4:G39" si="0">E4-F4</f>
        <v>915961.69750000001</v>
      </c>
      <c r="H4" s="27">
        <f>RA!J8</f>
        <v>11.898178235490899</v>
      </c>
      <c r="I4" s="20">
        <f>VLOOKUP(B4,RMS!B:D,3,FALSE)</f>
        <v>1039663.56429744</v>
      </c>
      <c r="J4" s="21">
        <f>VLOOKUP(B4,RMS!B:E,4,FALSE)</f>
        <v>915961.70340854698</v>
      </c>
      <c r="K4" s="22">
        <f t="shared" ref="K4:K39" si="1">E4-I4</f>
        <v>-0.95669744000770152</v>
      </c>
      <c r="L4" s="22">
        <f t="shared" ref="L4:L39" si="2">G4-J4</f>
        <v>-5.908546969294548E-3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135064.74340000001</v>
      </c>
      <c r="F5" s="25">
        <f>VLOOKUP(C5,RA!B9:I44,8,0)</f>
        <v>30143.3105</v>
      </c>
      <c r="G5" s="16">
        <f t="shared" si="0"/>
        <v>104921.43290000001</v>
      </c>
      <c r="H5" s="27">
        <f>RA!J9</f>
        <v>22.317675021029999</v>
      </c>
      <c r="I5" s="20">
        <f>VLOOKUP(B5,RMS!B:D,3,FALSE)</f>
        <v>135064.81776355</v>
      </c>
      <c r="J5" s="21">
        <f>VLOOKUP(B5,RMS!B:E,4,FALSE)</f>
        <v>104921.456159466</v>
      </c>
      <c r="K5" s="22">
        <f t="shared" si="1"/>
        <v>-7.4363549996633083E-2</v>
      </c>
      <c r="L5" s="22">
        <f t="shared" si="2"/>
        <v>-2.3259465990122408E-2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191295.19930000001</v>
      </c>
      <c r="F6" s="25">
        <f>VLOOKUP(C6,RA!B10:I45,8,0)</f>
        <v>48263.390200000002</v>
      </c>
      <c r="G6" s="16">
        <f t="shared" si="0"/>
        <v>143031.80910000001</v>
      </c>
      <c r="H6" s="27">
        <f>RA!J10</f>
        <v>25.2297968671501</v>
      </c>
      <c r="I6" s="20">
        <f>VLOOKUP(B6,RMS!B:D,3,FALSE)</f>
        <v>191297.42319487201</v>
      </c>
      <c r="J6" s="21">
        <f>VLOOKUP(B6,RMS!B:E,4,FALSE)</f>
        <v>143031.80870256401</v>
      </c>
      <c r="K6" s="22">
        <f t="shared" si="1"/>
        <v>-2.2238948720041662</v>
      </c>
      <c r="L6" s="22">
        <f t="shared" si="2"/>
        <v>3.9743600063957274E-4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275336.62719999999</v>
      </c>
      <c r="F7" s="25">
        <f>VLOOKUP(C7,RA!B11:I46,8,0)</f>
        <v>16308.462299999999</v>
      </c>
      <c r="G7" s="16">
        <f t="shared" si="0"/>
        <v>259028.16489999997</v>
      </c>
      <c r="H7" s="27">
        <f>RA!J11</f>
        <v>5.9230994676759101</v>
      </c>
      <c r="I7" s="20">
        <f>VLOOKUP(B7,RMS!B:D,3,FALSE)</f>
        <v>275336.66176923102</v>
      </c>
      <c r="J7" s="21">
        <f>VLOOKUP(B7,RMS!B:E,4,FALSE)</f>
        <v>259028.16491367499</v>
      </c>
      <c r="K7" s="22">
        <f t="shared" si="1"/>
        <v>-3.4569231036584824E-2</v>
      </c>
      <c r="L7" s="22">
        <f t="shared" si="2"/>
        <v>-1.3675016816705465E-5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359507.32870000001</v>
      </c>
      <c r="F8" s="25">
        <f>VLOOKUP(C8,RA!B12:I47,8,0)</f>
        <v>-28250.9748</v>
      </c>
      <c r="G8" s="16">
        <f t="shared" si="0"/>
        <v>387758.30350000004</v>
      </c>
      <c r="H8" s="27">
        <f>RA!J12</f>
        <v>-7.8582472580342699</v>
      </c>
      <c r="I8" s="20">
        <f>VLOOKUP(B8,RMS!B:D,3,FALSE)</f>
        <v>359507.31717777799</v>
      </c>
      <c r="J8" s="21">
        <f>VLOOKUP(B8,RMS!B:E,4,FALSE)</f>
        <v>387758.30393589701</v>
      </c>
      <c r="K8" s="22">
        <f t="shared" si="1"/>
        <v>1.1522222019266337E-2</v>
      </c>
      <c r="L8" s="22">
        <f t="shared" si="2"/>
        <v>-4.3589697452262044E-4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718544.22660000005</v>
      </c>
      <c r="F9" s="25">
        <f>VLOOKUP(C9,RA!B13:I48,8,0)</f>
        <v>23420.837200000002</v>
      </c>
      <c r="G9" s="16">
        <f t="shared" si="0"/>
        <v>695123.3894000001</v>
      </c>
      <c r="H9" s="27">
        <f>RA!J13</f>
        <v>3.25948443157389</v>
      </c>
      <c r="I9" s="20">
        <f>VLOOKUP(B9,RMS!B:D,3,FALSE)</f>
        <v>718544.493079487</v>
      </c>
      <c r="J9" s="21">
        <f>VLOOKUP(B9,RMS!B:E,4,FALSE)</f>
        <v>695123.38968205103</v>
      </c>
      <c r="K9" s="22">
        <f t="shared" si="1"/>
        <v>-0.26647948694881052</v>
      </c>
      <c r="L9" s="22">
        <f t="shared" si="2"/>
        <v>-2.8205092530697584E-4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305573.33429999999</v>
      </c>
      <c r="F10" s="25">
        <f>VLOOKUP(C10,RA!B14:I49,8,0)</f>
        <v>50044.2</v>
      </c>
      <c r="G10" s="16">
        <f t="shared" si="0"/>
        <v>255529.13429999998</v>
      </c>
      <c r="H10" s="27">
        <f>RA!J14</f>
        <v>16.377148914069998</v>
      </c>
      <c r="I10" s="20">
        <f>VLOOKUP(B10,RMS!B:D,3,FALSE)</f>
        <v>305573.33046324801</v>
      </c>
      <c r="J10" s="21">
        <f>VLOOKUP(B10,RMS!B:E,4,FALSE)</f>
        <v>255529.135932479</v>
      </c>
      <c r="K10" s="22">
        <f t="shared" si="1"/>
        <v>3.8367519737221301E-3</v>
      </c>
      <c r="L10" s="22">
        <f t="shared" si="2"/>
        <v>-1.6324790194630623E-3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143618.7714</v>
      </c>
      <c r="F11" s="25">
        <f>VLOOKUP(C11,RA!B15:I50,8,0)</f>
        <v>13256.038699999999</v>
      </c>
      <c r="G11" s="16">
        <f t="shared" si="0"/>
        <v>130362.73269999999</v>
      </c>
      <c r="H11" s="27">
        <f>RA!J15</f>
        <v>9.2300181729586903</v>
      </c>
      <c r="I11" s="20">
        <f>VLOOKUP(B11,RMS!B:D,3,FALSE)</f>
        <v>143618.82915812</v>
      </c>
      <c r="J11" s="21">
        <f>VLOOKUP(B11,RMS!B:E,4,FALSE)</f>
        <v>130362.728590598</v>
      </c>
      <c r="K11" s="22">
        <f t="shared" si="1"/>
        <v>-5.7758120005019009E-2</v>
      </c>
      <c r="L11" s="22">
        <f t="shared" si="2"/>
        <v>4.1094019979937002E-3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764817.03339999996</v>
      </c>
      <c r="F12" s="25">
        <f>VLOOKUP(C12,RA!B16:I51,8,0)</f>
        <v>36922.209600000002</v>
      </c>
      <c r="G12" s="16">
        <f t="shared" si="0"/>
        <v>727894.8237999999</v>
      </c>
      <c r="H12" s="27">
        <f>RA!J16</f>
        <v>4.8275872512752498</v>
      </c>
      <c r="I12" s="20">
        <f>VLOOKUP(B12,RMS!B:D,3,FALSE)</f>
        <v>764816.85069999995</v>
      </c>
      <c r="J12" s="21">
        <f>VLOOKUP(B12,RMS!B:E,4,FALSE)</f>
        <v>727894.82380000001</v>
      </c>
      <c r="K12" s="22">
        <f t="shared" si="1"/>
        <v>0.18270000000484288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908635.94579999999</v>
      </c>
      <c r="F13" s="25">
        <f>VLOOKUP(C13,RA!B17:I52,8,0)</f>
        <v>37168.256699999998</v>
      </c>
      <c r="G13" s="16">
        <f t="shared" si="0"/>
        <v>871467.68909999996</v>
      </c>
      <c r="H13" s="27">
        <f>RA!J17</f>
        <v>4.0905553947984696</v>
      </c>
      <c r="I13" s="20">
        <f>VLOOKUP(B13,RMS!B:D,3,FALSE)</f>
        <v>908636.02696239296</v>
      </c>
      <c r="J13" s="21">
        <f>VLOOKUP(B13,RMS!B:E,4,FALSE)</f>
        <v>871467.68956752098</v>
      </c>
      <c r="K13" s="22">
        <f t="shared" si="1"/>
        <v>-8.1162392976693809E-2</v>
      </c>
      <c r="L13" s="22">
        <f t="shared" si="2"/>
        <v>-4.6752102207392454E-4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4128198.6412999998</v>
      </c>
      <c r="F14" s="25">
        <f>VLOOKUP(C14,RA!B18:I53,8,0)</f>
        <v>268126.25679999997</v>
      </c>
      <c r="G14" s="16">
        <f t="shared" si="0"/>
        <v>3860072.3844999997</v>
      </c>
      <c r="H14" s="27">
        <f>RA!J18</f>
        <v>6.4949940663602597</v>
      </c>
      <c r="I14" s="20">
        <f>VLOOKUP(B14,RMS!B:D,3,FALSE)</f>
        <v>4128198.7797709401</v>
      </c>
      <c r="J14" s="21">
        <f>VLOOKUP(B14,RMS!B:E,4,FALSE)</f>
        <v>3860072.3773632501</v>
      </c>
      <c r="K14" s="22">
        <f t="shared" si="1"/>
        <v>-0.13847094029188156</v>
      </c>
      <c r="L14" s="22">
        <f t="shared" si="2"/>
        <v>7.1367495693266392E-3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802104.61120000004</v>
      </c>
      <c r="F15" s="25">
        <f>VLOOKUP(C15,RA!B19:I54,8,0)</f>
        <v>62773.044699999999</v>
      </c>
      <c r="G15" s="16">
        <f t="shared" si="0"/>
        <v>739331.56650000007</v>
      </c>
      <c r="H15" s="27">
        <f>RA!J19</f>
        <v>7.8260421176344401</v>
      </c>
      <c r="I15" s="20">
        <f>VLOOKUP(B15,RMS!B:D,3,FALSE)</f>
        <v>802104.60183162405</v>
      </c>
      <c r="J15" s="21">
        <f>VLOOKUP(B15,RMS!B:E,4,FALSE)</f>
        <v>739331.56641025597</v>
      </c>
      <c r="K15" s="22">
        <f t="shared" si="1"/>
        <v>9.3683759914711118E-3</v>
      </c>
      <c r="L15" s="22">
        <f t="shared" si="2"/>
        <v>8.9744105935096741E-5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1525584.8278000001</v>
      </c>
      <c r="F16" s="25">
        <f>VLOOKUP(C16,RA!B20:I55,8,0)</f>
        <v>102403.25290000001</v>
      </c>
      <c r="G16" s="16">
        <f t="shared" si="0"/>
        <v>1423181.5749000001</v>
      </c>
      <c r="H16" s="27">
        <f>RA!J20</f>
        <v>6.7123932431651596</v>
      </c>
      <c r="I16" s="20">
        <f>VLOOKUP(B16,RMS!B:D,3,FALSE)</f>
        <v>1525585.0081</v>
      </c>
      <c r="J16" s="21">
        <f>VLOOKUP(B16,RMS!B:E,4,FALSE)</f>
        <v>1423181.5748999999</v>
      </c>
      <c r="K16" s="22">
        <f t="shared" si="1"/>
        <v>-0.18029999989084899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590295.57479999994</v>
      </c>
      <c r="F17" s="25">
        <f>VLOOKUP(C17,RA!B21:I56,8,0)</f>
        <v>31447.4113</v>
      </c>
      <c r="G17" s="16">
        <f t="shared" si="0"/>
        <v>558848.16349999991</v>
      </c>
      <c r="H17" s="27">
        <f>RA!J21</f>
        <v>5.3274008213012296</v>
      </c>
      <c r="I17" s="20">
        <f>VLOOKUP(B17,RMS!B:D,3,FALSE)</f>
        <v>590295.41407998605</v>
      </c>
      <c r="J17" s="21">
        <f>VLOOKUP(B17,RMS!B:E,4,FALSE)</f>
        <v>558848.16323498997</v>
      </c>
      <c r="K17" s="22">
        <f t="shared" si="1"/>
        <v>0.16072001389693469</v>
      </c>
      <c r="L17" s="22">
        <f t="shared" si="2"/>
        <v>2.650099340826273E-4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1531245.9271</v>
      </c>
      <c r="F18" s="25">
        <f>VLOOKUP(C18,RA!B22:I57,8,0)</f>
        <v>168563.09539999999</v>
      </c>
      <c r="G18" s="16">
        <f t="shared" si="0"/>
        <v>1362682.8317</v>
      </c>
      <c r="H18" s="27">
        <f>RA!J22</f>
        <v>11.0082314288495</v>
      </c>
      <c r="I18" s="20">
        <f>VLOOKUP(B18,RMS!B:D,3,FALSE)</f>
        <v>1531246.2153</v>
      </c>
      <c r="J18" s="21">
        <f>VLOOKUP(B18,RMS!B:E,4,FALSE)</f>
        <v>1362682.8313</v>
      </c>
      <c r="K18" s="22">
        <f t="shared" si="1"/>
        <v>-0.28820000006817281</v>
      </c>
      <c r="L18" s="22">
        <f t="shared" si="2"/>
        <v>4.0000001899898052E-4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3084452.4251000001</v>
      </c>
      <c r="F19" s="25">
        <f>VLOOKUP(C19,RA!B23:I58,8,0)</f>
        <v>98049.413</v>
      </c>
      <c r="G19" s="16">
        <f t="shared" si="0"/>
        <v>2986403.0120999999</v>
      </c>
      <c r="H19" s="27">
        <f>RA!J23</f>
        <v>3.17882721101854</v>
      </c>
      <c r="I19" s="20">
        <f>VLOOKUP(B19,RMS!B:D,3,FALSE)</f>
        <v>3084453.33527521</v>
      </c>
      <c r="J19" s="21">
        <f>VLOOKUP(B19,RMS!B:E,4,FALSE)</f>
        <v>2986403.0506538502</v>
      </c>
      <c r="K19" s="22">
        <f t="shared" si="1"/>
        <v>-0.91017520986497402</v>
      </c>
      <c r="L19" s="22">
        <f t="shared" si="2"/>
        <v>-3.8553850259631872E-2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398798.33529999998</v>
      </c>
      <c r="F20" s="25">
        <f>VLOOKUP(C20,RA!B24:I59,8,0)</f>
        <v>58624.848100000003</v>
      </c>
      <c r="G20" s="16">
        <f t="shared" si="0"/>
        <v>340173.48719999997</v>
      </c>
      <c r="H20" s="27">
        <f>RA!J24</f>
        <v>14.700374327264701</v>
      </c>
      <c r="I20" s="20">
        <f>VLOOKUP(B20,RMS!B:D,3,FALSE)</f>
        <v>398798.36632094398</v>
      </c>
      <c r="J20" s="21">
        <f>VLOOKUP(B20,RMS!B:E,4,FALSE)</f>
        <v>340173.47765272099</v>
      </c>
      <c r="K20" s="22">
        <f t="shared" si="1"/>
        <v>-3.1020944006741047E-2</v>
      </c>
      <c r="L20" s="22">
        <f t="shared" si="2"/>
        <v>9.5472789835184813E-3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1280874.4776999999</v>
      </c>
      <c r="F21" s="25">
        <f>VLOOKUP(C21,RA!B25:I60,8,0)</f>
        <v>-46268.0933</v>
      </c>
      <c r="G21" s="16">
        <f t="shared" si="0"/>
        <v>1327142.571</v>
      </c>
      <c r="H21" s="27">
        <f>RA!J25</f>
        <v>-3.61222696724204</v>
      </c>
      <c r="I21" s="20">
        <f>VLOOKUP(B21,RMS!B:D,3,FALSE)</f>
        <v>1280874.49272994</v>
      </c>
      <c r="J21" s="21">
        <f>VLOOKUP(B21,RMS!B:E,4,FALSE)</f>
        <v>1327142.5350483099</v>
      </c>
      <c r="K21" s="22">
        <f t="shared" si="1"/>
        <v>-1.5029940055683255E-2</v>
      </c>
      <c r="L21" s="22">
        <f t="shared" si="2"/>
        <v>3.5951690049842E-2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1020821.3893</v>
      </c>
      <c r="F22" s="25">
        <f>VLOOKUP(C22,RA!B26:I61,8,0)</f>
        <v>199618.3266</v>
      </c>
      <c r="G22" s="16">
        <f t="shared" si="0"/>
        <v>821203.06270000001</v>
      </c>
      <c r="H22" s="27">
        <f>RA!J26</f>
        <v>19.554677115149701</v>
      </c>
      <c r="I22" s="20">
        <f>VLOOKUP(B22,RMS!B:D,3,FALSE)</f>
        <v>1020821.42782614</v>
      </c>
      <c r="J22" s="21">
        <f>VLOOKUP(B22,RMS!B:E,4,FALSE)</f>
        <v>821203.00827657501</v>
      </c>
      <c r="K22" s="22">
        <f t="shared" si="1"/>
        <v>-3.8526139920577407E-2</v>
      </c>
      <c r="L22" s="22">
        <f t="shared" si="2"/>
        <v>5.4423424997366965E-2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330170.96850000002</v>
      </c>
      <c r="F23" s="25">
        <f>VLOOKUP(C23,RA!B27:I62,8,0)</f>
        <v>94828.695200000002</v>
      </c>
      <c r="G23" s="16">
        <f t="shared" si="0"/>
        <v>235342.2733</v>
      </c>
      <c r="H23" s="27">
        <f>RA!J27</f>
        <v>28.721088238259199</v>
      </c>
      <c r="I23" s="20">
        <f>VLOOKUP(B23,RMS!B:D,3,FALSE)</f>
        <v>330170.905553249</v>
      </c>
      <c r="J23" s="21">
        <f>VLOOKUP(B23,RMS!B:E,4,FALSE)</f>
        <v>235342.27238951201</v>
      </c>
      <c r="K23" s="22">
        <f t="shared" si="1"/>
        <v>6.2946751015260816E-2</v>
      </c>
      <c r="L23" s="22">
        <f t="shared" si="2"/>
        <v>9.104879864025861E-4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3728367.3495999998</v>
      </c>
      <c r="F24" s="25">
        <f>VLOOKUP(C24,RA!B28:I63,8,0)</f>
        <v>-391455.93089999998</v>
      </c>
      <c r="G24" s="16">
        <f t="shared" si="0"/>
        <v>4119823.2804999999</v>
      </c>
      <c r="H24" s="27">
        <f>RA!J28</f>
        <v>-10.499392742026799</v>
      </c>
      <c r="I24" s="20">
        <f>VLOOKUP(B24,RMS!B:D,3,FALSE)</f>
        <v>3728367.3488592901</v>
      </c>
      <c r="J24" s="21">
        <f>VLOOKUP(B24,RMS!B:E,4,FALSE)</f>
        <v>4119823.2185759498</v>
      </c>
      <c r="K24" s="22">
        <f t="shared" si="1"/>
        <v>7.4070971459150314E-4</v>
      </c>
      <c r="L24" s="22">
        <f t="shared" si="2"/>
        <v>6.1924050096422434E-2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875356.35829999996</v>
      </c>
      <c r="F25" s="25">
        <f>VLOOKUP(C25,RA!B29:I64,8,0)</f>
        <v>130385.217</v>
      </c>
      <c r="G25" s="16">
        <f t="shared" si="0"/>
        <v>744971.14130000002</v>
      </c>
      <c r="H25" s="27">
        <f>RA!J29</f>
        <v>14.895101379421799</v>
      </c>
      <c r="I25" s="20">
        <f>VLOOKUP(B25,RMS!B:D,3,FALSE)</f>
        <v>875356.35456017696</v>
      </c>
      <c r="J25" s="21">
        <f>VLOOKUP(B25,RMS!B:E,4,FALSE)</f>
        <v>744971.17623888794</v>
      </c>
      <c r="K25" s="22">
        <f t="shared" si="1"/>
        <v>3.7398230051621795E-3</v>
      </c>
      <c r="L25" s="22">
        <f t="shared" si="2"/>
        <v>-3.4938887925818563E-2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1385304.6917000001</v>
      </c>
      <c r="F26" s="25">
        <f>VLOOKUP(C26,RA!B30:I65,8,0)</f>
        <v>171444.52669999999</v>
      </c>
      <c r="G26" s="16">
        <f t="shared" si="0"/>
        <v>1213860.165</v>
      </c>
      <c r="H26" s="27">
        <f>RA!J30</f>
        <v>12.37594355431</v>
      </c>
      <c r="I26" s="20">
        <f>VLOOKUP(B26,RMS!B:D,3,FALSE)</f>
        <v>1385304.6797354</v>
      </c>
      <c r="J26" s="21">
        <f>VLOOKUP(B26,RMS!B:E,4,FALSE)</f>
        <v>1213860.16372885</v>
      </c>
      <c r="K26" s="22">
        <f t="shared" si="1"/>
        <v>1.1964600067585707E-2</v>
      </c>
      <c r="L26" s="22">
        <f t="shared" si="2"/>
        <v>1.2711500748991966E-3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1552665.9820000001</v>
      </c>
      <c r="F27" s="25">
        <f>VLOOKUP(C27,RA!B31:I66,8,0)</f>
        <v>-2530.6288</v>
      </c>
      <c r="G27" s="16">
        <f t="shared" si="0"/>
        <v>1555196.6108000001</v>
      </c>
      <c r="H27" s="27">
        <f>RA!J31</f>
        <v>-0.16298604009732201</v>
      </c>
      <c r="I27" s="20">
        <f>VLOOKUP(B27,RMS!B:D,3,FALSE)</f>
        <v>1552665.75980265</v>
      </c>
      <c r="J27" s="21">
        <f>VLOOKUP(B27,RMS!B:E,4,FALSE)</f>
        <v>1555196.5178123901</v>
      </c>
      <c r="K27" s="22">
        <f t="shared" si="1"/>
        <v>0.22219735011458397</v>
      </c>
      <c r="L27" s="22">
        <f t="shared" si="2"/>
        <v>9.2987610027194023E-2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171315.8253</v>
      </c>
      <c r="F28" s="25">
        <f>VLOOKUP(C28,RA!B32:I67,8,0)</f>
        <v>45451.109299999996</v>
      </c>
      <c r="G28" s="16">
        <f t="shared" si="0"/>
        <v>125864.716</v>
      </c>
      <c r="H28" s="27">
        <f>RA!J32</f>
        <v>26.530595886520199</v>
      </c>
      <c r="I28" s="20">
        <f>VLOOKUP(B28,RMS!B:D,3,FALSE)</f>
        <v>171315.70929989399</v>
      </c>
      <c r="J28" s="21">
        <f>VLOOKUP(B28,RMS!B:E,4,FALSE)</f>
        <v>125864.706261955</v>
      </c>
      <c r="K28" s="22">
        <f t="shared" si="1"/>
        <v>0.11600010600523092</v>
      </c>
      <c r="L28" s="22">
        <f t="shared" si="2"/>
        <v>9.7380450024502352E-3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144.90459999999999</v>
      </c>
      <c r="F29" s="25">
        <f>VLOOKUP(C29,RA!B33:I68,8,0)</f>
        <v>24.681999999999999</v>
      </c>
      <c r="G29" s="16">
        <f t="shared" si="0"/>
        <v>120.22259999999999</v>
      </c>
      <c r="H29" s="27">
        <f>RA!J33</f>
        <v>17.0332756862101</v>
      </c>
      <c r="I29" s="20">
        <f>VLOOKUP(B29,RMS!B:D,3,FALSE)</f>
        <v>144.9041</v>
      </c>
      <c r="J29" s="21">
        <f>VLOOKUP(B29,RMS!B:E,4,FALSE)</f>
        <v>120.2226</v>
      </c>
      <c r="K29" s="22">
        <f t="shared" si="1"/>
        <v>4.9999999998817657E-4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8.3184482099682207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440307.68209999998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440307.68150000001</v>
      </c>
      <c r="J31" s="21">
        <f>VLOOKUP(B31,RMS!B:E,4,FALSE)</f>
        <v>403680.89929999999</v>
      </c>
      <c r="K31" s="22">
        <f t="shared" si="1"/>
        <v>5.9999997029080987E-4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5.6196997137042999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354646.16110000003</v>
      </c>
      <c r="F35" s="25">
        <f>VLOOKUP(C35,RA!B8:I74,8,0)</f>
        <v>19930.049299999999</v>
      </c>
      <c r="G35" s="16">
        <f t="shared" si="0"/>
        <v>334716.11180000001</v>
      </c>
      <c r="H35" s="27">
        <f>RA!J39</f>
        <v>5.7711954820680296</v>
      </c>
      <c r="I35" s="20">
        <f>VLOOKUP(B35,RMS!B:D,3,FALSE)</f>
        <v>354646.16239316203</v>
      </c>
      <c r="J35" s="21">
        <f>VLOOKUP(B35,RMS!B:E,4,FALSE)</f>
        <v>334716.110940171</v>
      </c>
      <c r="K35" s="22">
        <f t="shared" si="1"/>
        <v>-1.2931620003655553E-3</v>
      </c>
      <c r="L35" s="22">
        <f t="shared" si="2"/>
        <v>8.5982901509851217E-4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852817.62250000006</v>
      </c>
      <c r="F36" s="25">
        <f>VLOOKUP(C36,RA!B8:I75,8,0)</f>
        <v>49217.772100000002</v>
      </c>
      <c r="G36" s="16">
        <f t="shared" si="0"/>
        <v>803599.85040000011</v>
      </c>
      <c r="H36" s="27">
        <f>RA!J40</f>
        <v>0</v>
      </c>
      <c r="I36" s="20">
        <f>VLOOKUP(B36,RMS!B:D,3,FALSE)</f>
        <v>852817.61008376104</v>
      </c>
      <c r="J36" s="21">
        <f>VLOOKUP(B36,RMS!B:E,4,FALSE)</f>
        <v>803599.84778290603</v>
      </c>
      <c r="K36" s="22">
        <f t="shared" si="1"/>
        <v>1.241623901296407E-2</v>
      </c>
      <c r="L36" s="22">
        <f t="shared" si="2"/>
        <v>2.6170940836891532E-3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11.2297073650249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26584.238600000001</v>
      </c>
      <c r="F39" s="25">
        <f>VLOOKUP(C39,RA!B8:I78,8,0)</f>
        <v>2985.3321999999998</v>
      </c>
      <c r="G39" s="16">
        <f t="shared" si="0"/>
        <v>23598.9064</v>
      </c>
      <c r="H39" s="27">
        <f>RA!J43</f>
        <v>0</v>
      </c>
      <c r="I39" s="20">
        <f>VLOOKUP(B39,RMS!B:D,3,FALSE)</f>
        <v>26584.238711141399</v>
      </c>
      <c r="J39" s="21">
        <f>VLOOKUP(B39,RMS!B:E,4,FALSE)</f>
        <v>23598.905907268701</v>
      </c>
      <c r="K39" s="22">
        <f t="shared" si="1"/>
        <v>-1.1114139851997606E-4</v>
      </c>
      <c r="L39" s="22">
        <f t="shared" si="2"/>
        <v>4.9273129843641073E-4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10.5" style="34" bestFit="1" customWidth="1"/>
    <col min="17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28922113.8116</v>
      </c>
      <c r="E7" s="62">
        <v>22892000.537700001</v>
      </c>
      <c r="F7" s="63">
        <v>126.341574053212</v>
      </c>
      <c r="G7" s="62">
        <v>16414330.5439</v>
      </c>
      <c r="H7" s="63">
        <v>76.200386206723806</v>
      </c>
      <c r="I7" s="62">
        <v>1451221.7866</v>
      </c>
      <c r="J7" s="63">
        <v>5.0176892188908697</v>
      </c>
      <c r="K7" s="62">
        <v>1925154.1483</v>
      </c>
      <c r="L7" s="63">
        <v>11.7284962865296</v>
      </c>
      <c r="M7" s="63">
        <v>-0.246178916175884</v>
      </c>
      <c r="N7" s="62">
        <v>290908376.93190002</v>
      </c>
      <c r="O7" s="62">
        <v>290908376.93190002</v>
      </c>
      <c r="P7" s="62">
        <v>1242844</v>
      </c>
      <c r="Q7" s="62">
        <v>1030329</v>
      </c>
      <c r="R7" s="63">
        <v>20.625935987437</v>
      </c>
      <c r="S7" s="62">
        <v>23.270912368406702</v>
      </c>
      <c r="T7" s="62">
        <v>22.325279070956999</v>
      </c>
      <c r="U7" s="64">
        <v>4.0635849702804796</v>
      </c>
      <c r="V7" s="52"/>
      <c r="W7" s="52"/>
    </row>
    <row r="8" spans="1:23" ht="14.25" thickBot="1">
      <c r="A8" s="49">
        <v>41650</v>
      </c>
      <c r="B8" s="39" t="s">
        <v>6</v>
      </c>
      <c r="C8" s="40"/>
      <c r="D8" s="65">
        <v>1039662.6076</v>
      </c>
      <c r="E8" s="65">
        <v>967813.02659999998</v>
      </c>
      <c r="F8" s="66">
        <v>107.423911336719</v>
      </c>
      <c r="G8" s="65">
        <v>560132.804</v>
      </c>
      <c r="H8" s="66">
        <v>85.610019655267294</v>
      </c>
      <c r="I8" s="65">
        <v>123700.91009999999</v>
      </c>
      <c r="J8" s="66">
        <v>11.898178235490899</v>
      </c>
      <c r="K8" s="65">
        <v>132714.53419999999</v>
      </c>
      <c r="L8" s="66">
        <v>23.693405073272601</v>
      </c>
      <c r="M8" s="66">
        <v>-6.7917384891820004E-2</v>
      </c>
      <c r="N8" s="65">
        <v>10411321.429400001</v>
      </c>
      <c r="O8" s="65">
        <v>10411321.429400001</v>
      </c>
      <c r="P8" s="65">
        <v>39975</v>
      </c>
      <c r="Q8" s="65">
        <v>33905</v>
      </c>
      <c r="R8" s="66">
        <v>17.902964164577501</v>
      </c>
      <c r="S8" s="65">
        <v>26.007820077548502</v>
      </c>
      <c r="T8" s="65">
        <v>24.846809149093101</v>
      </c>
      <c r="U8" s="67">
        <v>4.4640839754873101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135064.74340000001</v>
      </c>
      <c r="E9" s="65">
        <v>119696.79760000001</v>
      </c>
      <c r="F9" s="66">
        <v>112.839061786228</v>
      </c>
      <c r="G9" s="65">
        <v>73295.194000000003</v>
      </c>
      <c r="H9" s="66">
        <v>84.275033639995598</v>
      </c>
      <c r="I9" s="65">
        <v>30143.3105</v>
      </c>
      <c r="J9" s="66">
        <v>22.317675021029999</v>
      </c>
      <c r="K9" s="65">
        <v>16763.095300000001</v>
      </c>
      <c r="L9" s="66">
        <v>22.870660933102901</v>
      </c>
      <c r="M9" s="66">
        <v>0.79819478208180294</v>
      </c>
      <c r="N9" s="65">
        <v>1349842.1887999999</v>
      </c>
      <c r="O9" s="65">
        <v>1349842.1887999999</v>
      </c>
      <c r="P9" s="65">
        <v>8304</v>
      </c>
      <c r="Q9" s="65">
        <v>5395</v>
      </c>
      <c r="R9" s="66">
        <v>53.920296570898998</v>
      </c>
      <c r="S9" s="65">
        <v>16.265022085741801</v>
      </c>
      <c r="T9" s="65">
        <v>32.336438999073202</v>
      </c>
      <c r="U9" s="67">
        <v>-98.809683925482503</v>
      </c>
      <c r="V9" s="52"/>
      <c r="W9" s="52"/>
    </row>
    <row r="10" spans="1:23" ht="14.25" thickBot="1">
      <c r="A10" s="50"/>
      <c r="B10" s="39" t="s">
        <v>8</v>
      </c>
      <c r="C10" s="40"/>
      <c r="D10" s="65">
        <v>191295.19930000001</v>
      </c>
      <c r="E10" s="65">
        <v>173849.06839999999</v>
      </c>
      <c r="F10" s="66">
        <v>110.035216789232</v>
      </c>
      <c r="G10" s="65">
        <v>87330.607999999993</v>
      </c>
      <c r="H10" s="66">
        <v>119.04714015045001</v>
      </c>
      <c r="I10" s="65">
        <v>48263.390200000002</v>
      </c>
      <c r="J10" s="66">
        <v>25.2297968671501</v>
      </c>
      <c r="K10" s="65">
        <v>26605.897199999999</v>
      </c>
      <c r="L10" s="66">
        <v>30.465718502727</v>
      </c>
      <c r="M10" s="66">
        <v>0.81401100053863296</v>
      </c>
      <c r="N10" s="65">
        <v>1512223.2328999999</v>
      </c>
      <c r="O10" s="65">
        <v>1512223.2328999999</v>
      </c>
      <c r="P10" s="65">
        <v>114834</v>
      </c>
      <c r="Q10" s="65">
        <v>91367</v>
      </c>
      <c r="R10" s="66">
        <v>25.684328039664202</v>
      </c>
      <c r="S10" s="65">
        <v>1.66584112109654</v>
      </c>
      <c r="T10" s="65">
        <v>1.2905483456828</v>
      </c>
      <c r="U10" s="67">
        <v>22.528725618605598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275336.62719999999</v>
      </c>
      <c r="E11" s="65">
        <v>98517.360400000005</v>
      </c>
      <c r="F11" s="66">
        <v>279.480312994663</v>
      </c>
      <c r="G11" s="65">
        <v>73253.038</v>
      </c>
      <c r="H11" s="66">
        <v>275.87059146953101</v>
      </c>
      <c r="I11" s="65">
        <v>16308.462299999999</v>
      </c>
      <c r="J11" s="66">
        <v>5.9230994676759101</v>
      </c>
      <c r="K11" s="65">
        <v>17365.757099999999</v>
      </c>
      <c r="L11" s="66">
        <v>23.706535010875601</v>
      </c>
      <c r="M11" s="66">
        <v>-6.0883887406211E-2</v>
      </c>
      <c r="N11" s="65">
        <v>1494428.0104</v>
      </c>
      <c r="O11" s="65">
        <v>1494428.0104</v>
      </c>
      <c r="P11" s="65">
        <v>5749</v>
      </c>
      <c r="Q11" s="65">
        <v>4100</v>
      </c>
      <c r="R11" s="66">
        <v>40.219512195121901</v>
      </c>
      <c r="S11" s="65">
        <v>47.892960027830902</v>
      </c>
      <c r="T11" s="65">
        <v>20.028792073170699</v>
      </c>
      <c r="U11" s="67">
        <v>58.1800914757996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359507.32870000001</v>
      </c>
      <c r="E12" s="65">
        <v>426799.66480000003</v>
      </c>
      <c r="F12" s="66">
        <v>84.233273441877401</v>
      </c>
      <c r="G12" s="65">
        <v>254696.29</v>
      </c>
      <c r="H12" s="66">
        <v>41.151380218377</v>
      </c>
      <c r="I12" s="65">
        <v>-28250.9748</v>
      </c>
      <c r="J12" s="66">
        <v>-7.8582472580342699</v>
      </c>
      <c r="K12" s="65">
        <v>18552.870999999999</v>
      </c>
      <c r="L12" s="66">
        <v>7.2843114440339898</v>
      </c>
      <c r="M12" s="66">
        <v>-2.5227279271224399</v>
      </c>
      <c r="N12" s="65">
        <v>4815074.5436000004</v>
      </c>
      <c r="O12" s="65">
        <v>4815074.5436000004</v>
      </c>
      <c r="P12" s="65">
        <v>2969</v>
      </c>
      <c r="Q12" s="65">
        <v>2663</v>
      </c>
      <c r="R12" s="66">
        <v>11.4907998497935</v>
      </c>
      <c r="S12" s="65">
        <v>121.087008656113</v>
      </c>
      <c r="T12" s="65">
        <v>135.316280285392</v>
      </c>
      <c r="U12" s="67">
        <v>-11.7512785122063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718544.22660000005</v>
      </c>
      <c r="E13" s="65">
        <v>463168.58120000002</v>
      </c>
      <c r="F13" s="66">
        <v>155.136651268175</v>
      </c>
      <c r="G13" s="65">
        <v>368294.2732</v>
      </c>
      <c r="H13" s="66">
        <v>95.100570084020504</v>
      </c>
      <c r="I13" s="65">
        <v>23420.837200000002</v>
      </c>
      <c r="J13" s="66">
        <v>3.25948443157389</v>
      </c>
      <c r="K13" s="65">
        <v>49087.633600000001</v>
      </c>
      <c r="L13" s="66">
        <v>13.328372763847799</v>
      </c>
      <c r="M13" s="66">
        <v>-0.52287703679404895</v>
      </c>
      <c r="N13" s="65">
        <v>4930436.4025999997</v>
      </c>
      <c r="O13" s="65">
        <v>4930436.4025999997</v>
      </c>
      <c r="P13" s="65">
        <v>17131</v>
      </c>
      <c r="Q13" s="65">
        <v>10973</v>
      </c>
      <c r="R13" s="66">
        <v>56.119566207965001</v>
      </c>
      <c r="S13" s="65">
        <v>41.944091214756902</v>
      </c>
      <c r="T13" s="65">
        <v>44.058484935751402</v>
      </c>
      <c r="U13" s="67">
        <v>-5.0409811245371099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305573.33429999999</v>
      </c>
      <c r="E14" s="65">
        <v>231880.04269999999</v>
      </c>
      <c r="F14" s="66">
        <v>131.78078231395801</v>
      </c>
      <c r="G14" s="65">
        <v>146488.7916</v>
      </c>
      <c r="H14" s="66">
        <v>108.59844016898801</v>
      </c>
      <c r="I14" s="65">
        <v>50044.2</v>
      </c>
      <c r="J14" s="66">
        <v>16.377148914069998</v>
      </c>
      <c r="K14" s="65">
        <v>23553.186900000001</v>
      </c>
      <c r="L14" s="66">
        <v>16.078490813354499</v>
      </c>
      <c r="M14" s="66">
        <v>1.12473157931762</v>
      </c>
      <c r="N14" s="65">
        <v>2614304.6787999999</v>
      </c>
      <c r="O14" s="65">
        <v>2614304.6787999999</v>
      </c>
      <c r="P14" s="65">
        <v>4442</v>
      </c>
      <c r="Q14" s="65">
        <v>3638</v>
      </c>
      <c r="R14" s="66">
        <v>22.100054975261099</v>
      </c>
      <c r="S14" s="65">
        <v>68.791835727149902</v>
      </c>
      <c r="T14" s="65">
        <v>66.482830566245198</v>
      </c>
      <c r="U14" s="67">
        <v>3.3565104586872399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143618.7714</v>
      </c>
      <c r="E15" s="65">
        <v>134254.32810000001</v>
      </c>
      <c r="F15" s="66">
        <v>106.975151887114</v>
      </c>
      <c r="G15" s="65">
        <v>79437.308000000005</v>
      </c>
      <c r="H15" s="66">
        <v>80.795113802194805</v>
      </c>
      <c r="I15" s="65">
        <v>13256.038699999999</v>
      </c>
      <c r="J15" s="66">
        <v>9.2300181729586903</v>
      </c>
      <c r="K15" s="65">
        <v>16276.193799999999</v>
      </c>
      <c r="L15" s="66">
        <v>20.489357217392101</v>
      </c>
      <c r="M15" s="66">
        <v>-0.185556594933147</v>
      </c>
      <c r="N15" s="65">
        <v>1735767.8788000001</v>
      </c>
      <c r="O15" s="65">
        <v>1735767.8788000001</v>
      </c>
      <c r="P15" s="65">
        <v>4667</v>
      </c>
      <c r="Q15" s="65">
        <v>3498</v>
      </c>
      <c r="R15" s="66">
        <v>33.4190966266438</v>
      </c>
      <c r="S15" s="65">
        <v>30.773252924791102</v>
      </c>
      <c r="T15" s="65">
        <v>30.546646826758199</v>
      </c>
      <c r="U15" s="67">
        <v>0.73637355981427599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764817.03339999996</v>
      </c>
      <c r="E16" s="65">
        <v>724688.81720000005</v>
      </c>
      <c r="F16" s="66">
        <v>105.53730308065801</v>
      </c>
      <c r="G16" s="65">
        <v>417740.54629999999</v>
      </c>
      <c r="H16" s="66">
        <v>83.084223012134203</v>
      </c>
      <c r="I16" s="65">
        <v>36922.209600000002</v>
      </c>
      <c r="J16" s="66">
        <v>4.8275872512752498</v>
      </c>
      <c r="K16" s="65">
        <v>42334.791400000002</v>
      </c>
      <c r="L16" s="66">
        <v>10.134230870085901</v>
      </c>
      <c r="M16" s="66">
        <v>-0.12785185945194</v>
      </c>
      <c r="N16" s="65">
        <v>7757048.3174000001</v>
      </c>
      <c r="O16" s="65">
        <v>7757048.3174000001</v>
      </c>
      <c r="P16" s="65">
        <v>43170</v>
      </c>
      <c r="Q16" s="65">
        <v>34330</v>
      </c>
      <c r="R16" s="66">
        <v>25.7500728226041</v>
      </c>
      <c r="S16" s="65">
        <v>17.716401051656199</v>
      </c>
      <c r="T16" s="65">
        <v>17.327131200116501</v>
      </c>
      <c r="U16" s="67">
        <v>2.1972287170781502</v>
      </c>
      <c r="V16" s="52"/>
      <c r="W16" s="52"/>
    </row>
    <row r="17" spans="1:21" ht="12" thickBot="1">
      <c r="A17" s="50"/>
      <c r="B17" s="39" t="s">
        <v>15</v>
      </c>
      <c r="C17" s="40"/>
      <c r="D17" s="65">
        <v>908635.94579999999</v>
      </c>
      <c r="E17" s="65">
        <v>1138631.2588</v>
      </c>
      <c r="F17" s="66">
        <v>79.800720275114202</v>
      </c>
      <c r="G17" s="65">
        <v>462080.55479999998</v>
      </c>
      <c r="H17" s="66">
        <v>96.640160760125497</v>
      </c>
      <c r="I17" s="65">
        <v>37168.256699999998</v>
      </c>
      <c r="J17" s="66">
        <v>4.0905553947984696</v>
      </c>
      <c r="K17" s="65">
        <v>55827.370199999998</v>
      </c>
      <c r="L17" s="66">
        <v>12.081739778936001</v>
      </c>
      <c r="M17" s="66">
        <v>-0.33422877404316598</v>
      </c>
      <c r="N17" s="65">
        <v>15849346.8127</v>
      </c>
      <c r="O17" s="65">
        <v>15849346.8127</v>
      </c>
      <c r="P17" s="65">
        <v>13767</v>
      </c>
      <c r="Q17" s="65">
        <v>12039</v>
      </c>
      <c r="R17" s="66">
        <v>14.3533516072764</v>
      </c>
      <c r="S17" s="65">
        <v>66.001012987579003</v>
      </c>
      <c r="T17" s="65">
        <v>95.912453825068496</v>
      </c>
      <c r="U17" s="67">
        <v>-45.319669325558202</v>
      </c>
    </row>
    <row r="18" spans="1:21" ht="12" thickBot="1">
      <c r="A18" s="50"/>
      <c r="B18" s="39" t="s">
        <v>16</v>
      </c>
      <c r="C18" s="40"/>
      <c r="D18" s="65">
        <v>4128198.6412999998</v>
      </c>
      <c r="E18" s="65">
        <v>2800289.3426000001</v>
      </c>
      <c r="F18" s="66">
        <v>147.420431828201</v>
      </c>
      <c r="G18" s="65">
        <v>1780516.1872</v>
      </c>
      <c r="H18" s="66">
        <v>131.854035979977</v>
      </c>
      <c r="I18" s="65">
        <v>268126.25679999997</v>
      </c>
      <c r="J18" s="66">
        <v>6.4949940663602597</v>
      </c>
      <c r="K18" s="65">
        <v>283095.21580000001</v>
      </c>
      <c r="L18" s="66">
        <v>15.8996148327744</v>
      </c>
      <c r="M18" s="66">
        <v>-5.2876057822804003E-2</v>
      </c>
      <c r="N18" s="65">
        <v>29103756.3028</v>
      </c>
      <c r="O18" s="65">
        <v>29103756.3028</v>
      </c>
      <c r="P18" s="65">
        <v>123052</v>
      </c>
      <c r="Q18" s="65">
        <v>89933</v>
      </c>
      <c r="R18" s="66">
        <v>36.826304026330703</v>
      </c>
      <c r="S18" s="65">
        <v>33.548407513083902</v>
      </c>
      <c r="T18" s="65">
        <v>25.3924244949018</v>
      </c>
      <c r="U18" s="67">
        <v>24.311088432442901</v>
      </c>
    </row>
    <row r="19" spans="1:21" ht="12" thickBot="1">
      <c r="A19" s="50"/>
      <c r="B19" s="39" t="s">
        <v>17</v>
      </c>
      <c r="C19" s="40"/>
      <c r="D19" s="65">
        <v>802104.61120000004</v>
      </c>
      <c r="E19" s="65">
        <v>805925.22420000006</v>
      </c>
      <c r="F19" s="66">
        <v>99.525934555058399</v>
      </c>
      <c r="G19" s="65">
        <v>570976.42200000002</v>
      </c>
      <c r="H19" s="66">
        <v>40.479462950573499</v>
      </c>
      <c r="I19" s="65">
        <v>62773.044699999999</v>
      </c>
      <c r="J19" s="66">
        <v>7.8260421176344401</v>
      </c>
      <c r="K19" s="65">
        <v>77136.102799999993</v>
      </c>
      <c r="L19" s="66">
        <v>13.509507543202901</v>
      </c>
      <c r="M19" s="66">
        <v>-0.18620409352596901</v>
      </c>
      <c r="N19" s="65">
        <v>9903319.2343000006</v>
      </c>
      <c r="O19" s="65">
        <v>9903319.2343000006</v>
      </c>
      <c r="P19" s="65">
        <v>19408</v>
      </c>
      <c r="Q19" s="65">
        <v>15133</v>
      </c>
      <c r="R19" s="66">
        <v>28.2495209145576</v>
      </c>
      <c r="S19" s="65">
        <v>41.328555812036299</v>
      </c>
      <c r="T19" s="65">
        <v>42.543939192493198</v>
      </c>
      <c r="U19" s="67">
        <v>-2.94078357343178</v>
      </c>
    </row>
    <row r="20" spans="1:21" ht="12" thickBot="1">
      <c r="A20" s="50"/>
      <c r="B20" s="39" t="s">
        <v>18</v>
      </c>
      <c r="C20" s="40"/>
      <c r="D20" s="65">
        <v>1525584.8278000001</v>
      </c>
      <c r="E20" s="65">
        <v>1277742.7585</v>
      </c>
      <c r="F20" s="66">
        <v>119.3968674564</v>
      </c>
      <c r="G20" s="65">
        <v>945731.52020000003</v>
      </c>
      <c r="H20" s="66">
        <v>61.312676506475597</v>
      </c>
      <c r="I20" s="65">
        <v>102403.25290000001</v>
      </c>
      <c r="J20" s="66">
        <v>6.7123932431651596</v>
      </c>
      <c r="K20" s="65">
        <v>63556.720999999998</v>
      </c>
      <c r="L20" s="66">
        <v>6.7203767287527096</v>
      </c>
      <c r="M20" s="66">
        <v>0.61121044775107303</v>
      </c>
      <c r="N20" s="65">
        <v>21445996.214000002</v>
      </c>
      <c r="O20" s="65">
        <v>21445996.214000002</v>
      </c>
      <c r="P20" s="65">
        <v>50451</v>
      </c>
      <c r="Q20" s="65">
        <v>42797</v>
      </c>
      <c r="R20" s="66">
        <v>17.884431151716299</v>
      </c>
      <c r="S20" s="65">
        <v>30.238941305425101</v>
      </c>
      <c r="T20" s="65">
        <v>32.598631401733797</v>
      </c>
      <c r="U20" s="67">
        <v>-7.8034811882959501</v>
      </c>
    </row>
    <row r="21" spans="1:21" ht="12" thickBot="1">
      <c r="A21" s="50"/>
      <c r="B21" s="39" t="s">
        <v>19</v>
      </c>
      <c r="C21" s="40"/>
      <c r="D21" s="65">
        <v>590295.57479999994</v>
      </c>
      <c r="E21" s="65">
        <v>528723.40890000004</v>
      </c>
      <c r="F21" s="66">
        <v>111.64543972586701</v>
      </c>
      <c r="G21" s="65">
        <v>367508.23540000001</v>
      </c>
      <c r="H21" s="66">
        <v>60.621046806615297</v>
      </c>
      <c r="I21" s="65">
        <v>31447.4113</v>
      </c>
      <c r="J21" s="66">
        <v>5.3274008213012296</v>
      </c>
      <c r="K21" s="65">
        <v>41532.9015</v>
      </c>
      <c r="L21" s="66">
        <v>11.3012165441123</v>
      </c>
      <c r="M21" s="66">
        <v>-0.24283134179777899</v>
      </c>
      <c r="N21" s="65">
        <v>4689202.2470000004</v>
      </c>
      <c r="O21" s="65">
        <v>4689202.2470000004</v>
      </c>
      <c r="P21" s="65">
        <v>42618</v>
      </c>
      <c r="Q21" s="65">
        <v>33959</v>
      </c>
      <c r="R21" s="66">
        <v>25.498395123531299</v>
      </c>
      <c r="S21" s="65">
        <v>13.850851161481099</v>
      </c>
      <c r="T21" s="65">
        <v>12.267874483936501</v>
      </c>
      <c r="U21" s="67">
        <v>11.428732134143299</v>
      </c>
    </row>
    <row r="22" spans="1:21" ht="12" thickBot="1">
      <c r="A22" s="50"/>
      <c r="B22" s="39" t="s">
        <v>20</v>
      </c>
      <c r="C22" s="40"/>
      <c r="D22" s="65">
        <v>1531245.9271</v>
      </c>
      <c r="E22" s="65">
        <v>1273501.0771000001</v>
      </c>
      <c r="F22" s="66">
        <v>120.239075932855</v>
      </c>
      <c r="G22" s="65">
        <v>782392.64709999994</v>
      </c>
      <c r="H22" s="66">
        <v>95.713230789640406</v>
      </c>
      <c r="I22" s="65">
        <v>168563.09539999999</v>
      </c>
      <c r="J22" s="66">
        <v>11.0082314288495</v>
      </c>
      <c r="K22" s="65">
        <v>120253.2622</v>
      </c>
      <c r="L22" s="66">
        <v>15.3699376707754</v>
      </c>
      <c r="M22" s="66">
        <v>0.40173407620038798</v>
      </c>
      <c r="N22" s="65">
        <v>13298578.0471</v>
      </c>
      <c r="O22" s="65">
        <v>13298578.0471</v>
      </c>
      <c r="P22" s="65">
        <v>81990</v>
      </c>
      <c r="Q22" s="65">
        <v>63474</v>
      </c>
      <c r="R22" s="66">
        <v>29.170999149258002</v>
      </c>
      <c r="S22" s="65">
        <v>18.676008380290298</v>
      </c>
      <c r="T22" s="65">
        <v>17.453845609225802</v>
      </c>
      <c r="U22" s="67">
        <v>6.5440256085677504</v>
      </c>
    </row>
    <row r="23" spans="1:21" ht="12" thickBot="1">
      <c r="A23" s="50"/>
      <c r="B23" s="39" t="s">
        <v>21</v>
      </c>
      <c r="C23" s="40"/>
      <c r="D23" s="65">
        <v>3084452.4251000001</v>
      </c>
      <c r="E23" s="65">
        <v>2648397.1423999998</v>
      </c>
      <c r="F23" s="66">
        <v>116.46487513971699</v>
      </c>
      <c r="G23" s="65">
        <v>1907349.1399000001</v>
      </c>
      <c r="H23" s="66">
        <v>61.714096311790797</v>
      </c>
      <c r="I23" s="65">
        <v>98049.413</v>
      </c>
      <c r="J23" s="66">
        <v>3.17882721101854</v>
      </c>
      <c r="K23" s="65">
        <v>260374.1243</v>
      </c>
      <c r="L23" s="66">
        <v>13.6510992588201</v>
      </c>
      <c r="M23" s="66">
        <v>-0.62342873638615304</v>
      </c>
      <c r="N23" s="65">
        <v>37898663.045299999</v>
      </c>
      <c r="O23" s="65">
        <v>37898663.045299999</v>
      </c>
      <c r="P23" s="65">
        <v>96632</v>
      </c>
      <c r="Q23" s="65">
        <v>77683</v>
      </c>
      <c r="R23" s="66">
        <v>24.392724276868801</v>
      </c>
      <c r="S23" s="65">
        <v>31.919575555716499</v>
      </c>
      <c r="T23" s="65">
        <v>33.259022006101702</v>
      </c>
      <c r="U23" s="67">
        <v>-4.1963166084309202</v>
      </c>
    </row>
    <row r="24" spans="1:21" ht="12" thickBot="1">
      <c r="A24" s="50"/>
      <c r="B24" s="39" t="s">
        <v>22</v>
      </c>
      <c r="C24" s="40"/>
      <c r="D24" s="65">
        <v>398798.33529999998</v>
      </c>
      <c r="E24" s="65">
        <v>444053.05060000002</v>
      </c>
      <c r="F24" s="66">
        <v>89.808714242847302</v>
      </c>
      <c r="G24" s="65">
        <v>343401.34389999998</v>
      </c>
      <c r="H24" s="66">
        <v>16.1318504962322</v>
      </c>
      <c r="I24" s="65">
        <v>58624.848100000003</v>
      </c>
      <c r="J24" s="66">
        <v>14.700374327264701</v>
      </c>
      <c r="K24" s="65">
        <v>48678.469400000002</v>
      </c>
      <c r="L24" s="66">
        <v>14.175386982229</v>
      </c>
      <c r="M24" s="66">
        <v>0.20432809048018299</v>
      </c>
      <c r="N24" s="65">
        <v>3696225.3072000002</v>
      </c>
      <c r="O24" s="65">
        <v>3696225.3072000002</v>
      </c>
      <c r="P24" s="65">
        <v>37218</v>
      </c>
      <c r="Q24" s="65">
        <v>31782</v>
      </c>
      <c r="R24" s="66">
        <v>17.104021144043799</v>
      </c>
      <c r="S24" s="65">
        <v>10.7152005830512</v>
      </c>
      <c r="T24" s="65">
        <v>10.647156469070501</v>
      </c>
      <c r="U24" s="67">
        <v>0.63502417386658905</v>
      </c>
    </row>
    <row r="25" spans="1:21" ht="12" thickBot="1">
      <c r="A25" s="50"/>
      <c r="B25" s="39" t="s">
        <v>23</v>
      </c>
      <c r="C25" s="40"/>
      <c r="D25" s="65">
        <v>1280874.4776999999</v>
      </c>
      <c r="E25" s="65">
        <v>374843.12890000001</v>
      </c>
      <c r="F25" s="66">
        <v>341.70947229546499</v>
      </c>
      <c r="G25" s="65">
        <v>426877.76760000002</v>
      </c>
      <c r="H25" s="66">
        <v>200.05649741408601</v>
      </c>
      <c r="I25" s="65">
        <v>-46268.0933</v>
      </c>
      <c r="J25" s="66">
        <v>-3.61222696724204</v>
      </c>
      <c r="K25" s="65">
        <v>33969.540300000001</v>
      </c>
      <c r="L25" s="66">
        <v>7.9576738069504502</v>
      </c>
      <c r="M25" s="66">
        <v>-2.3620464949300501</v>
      </c>
      <c r="N25" s="65">
        <v>7159416.8008000003</v>
      </c>
      <c r="O25" s="65">
        <v>7159416.8008000003</v>
      </c>
      <c r="P25" s="65">
        <v>38255</v>
      </c>
      <c r="Q25" s="65">
        <v>32627</v>
      </c>
      <c r="R25" s="66">
        <v>17.2495172709719</v>
      </c>
      <c r="S25" s="65">
        <v>33.482537647366399</v>
      </c>
      <c r="T25" s="65">
        <v>31.6602040579888</v>
      </c>
      <c r="U25" s="67">
        <v>5.44263881241665</v>
      </c>
    </row>
    <row r="26" spans="1:21" ht="12" thickBot="1">
      <c r="A26" s="50"/>
      <c r="B26" s="39" t="s">
        <v>24</v>
      </c>
      <c r="C26" s="40"/>
      <c r="D26" s="65">
        <v>1020821.3893</v>
      </c>
      <c r="E26" s="65">
        <v>689880.804</v>
      </c>
      <c r="F26" s="66">
        <v>147.97069049916601</v>
      </c>
      <c r="G26" s="65">
        <v>568445.27179999999</v>
      </c>
      <c r="H26" s="66">
        <v>79.581296554290404</v>
      </c>
      <c r="I26" s="65">
        <v>199618.3266</v>
      </c>
      <c r="J26" s="66">
        <v>19.554677115149701</v>
      </c>
      <c r="K26" s="65">
        <v>129990.82799999999</v>
      </c>
      <c r="L26" s="66">
        <v>22.867782431962201</v>
      </c>
      <c r="M26" s="66">
        <v>0.53563393411110505</v>
      </c>
      <c r="N26" s="65">
        <v>9704033.9955000002</v>
      </c>
      <c r="O26" s="65">
        <v>9704033.9955000002</v>
      </c>
      <c r="P26" s="65">
        <v>70594</v>
      </c>
      <c r="Q26" s="65">
        <v>63350</v>
      </c>
      <c r="R26" s="66">
        <v>11.4348855564325</v>
      </c>
      <c r="S26" s="65">
        <v>14.4604554112247</v>
      </c>
      <c r="T26" s="65">
        <v>14.0051866803473</v>
      </c>
      <c r="U26" s="67">
        <v>3.1483706282450399</v>
      </c>
    </row>
    <row r="27" spans="1:21" ht="12" thickBot="1">
      <c r="A27" s="50"/>
      <c r="B27" s="39" t="s">
        <v>25</v>
      </c>
      <c r="C27" s="40"/>
      <c r="D27" s="65">
        <v>330170.96850000002</v>
      </c>
      <c r="E27" s="65">
        <v>342477.14370000002</v>
      </c>
      <c r="F27" s="66">
        <v>96.406716352791193</v>
      </c>
      <c r="G27" s="65">
        <v>272277.33929999999</v>
      </c>
      <c r="H27" s="66">
        <v>21.262742374682801</v>
      </c>
      <c r="I27" s="65">
        <v>94828.695200000002</v>
      </c>
      <c r="J27" s="66">
        <v>28.721088238259199</v>
      </c>
      <c r="K27" s="65">
        <v>79711.525800000003</v>
      </c>
      <c r="L27" s="66">
        <v>29.275857478602902</v>
      </c>
      <c r="M27" s="66">
        <v>0.18964847615550201</v>
      </c>
      <c r="N27" s="65">
        <v>3216752.0754</v>
      </c>
      <c r="O27" s="65">
        <v>3216752.0754</v>
      </c>
      <c r="P27" s="65">
        <v>43121</v>
      </c>
      <c r="Q27" s="65">
        <v>36256</v>
      </c>
      <c r="R27" s="66">
        <v>18.934796999117399</v>
      </c>
      <c r="S27" s="65">
        <v>7.6568486004498997</v>
      </c>
      <c r="T27" s="65">
        <v>7.48216513680494</v>
      </c>
      <c r="U27" s="67">
        <v>2.28140156297057</v>
      </c>
    </row>
    <row r="28" spans="1:21" ht="12" thickBot="1">
      <c r="A28" s="50"/>
      <c r="B28" s="39" t="s">
        <v>26</v>
      </c>
      <c r="C28" s="40"/>
      <c r="D28" s="65">
        <v>3728367.3495999998</v>
      </c>
      <c r="E28" s="65">
        <v>1565690.9632000001</v>
      </c>
      <c r="F28" s="66">
        <v>238.12919900743799</v>
      </c>
      <c r="G28" s="65">
        <v>1495589.2246000001</v>
      </c>
      <c r="H28" s="66">
        <v>149.290867323356</v>
      </c>
      <c r="I28" s="65">
        <v>-391455.93089999998</v>
      </c>
      <c r="J28" s="66">
        <v>-10.499392742026799</v>
      </c>
      <c r="K28" s="65">
        <v>24098.901099999999</v>
      </c>
      <c r="L28" s="66">
        <v>1.6113315543875599</v>
      </c>
      <c r="M28" s="66">
        <v>-17.243725358082798</v>
      </c>
      <c r="N28" s="65">
        <v>19421828.2544</v>
      </c>
      <c r="O28" s="65">
        <v>19421828.2544</v>
      </c>
      <c r="P28" s="65">
        <v>81614</v>
      </c>
      <c r="Q28" s="65">
        <v>73622</v>
      </c>
      <c r="R28" s="66">
        <v>10.8554508163321</v>
      </c>
      <c r="S28" s="65">
        <v>45.682938584066498</v>
      </c>
      <c r="T28" s="65">
        <v>44.0248470008965</v>
      </c>
      <c r="U28" s="67">
        <v>3.6295641974054398</v>
      </c>
    </row>
    <row r="29" spans="1:21" ht="12" thickBot="1">
      <c r="A29" s="50"/>
      <c r="B29" s="39" t="s">
        <v>27</v>
      </c>
      <c r="C29" s="40"/>
      <c r="D29" s="65">
        <v>875356.35829999996</v>
      </c>
      <c r="E29" s="65">
        <v>842330.74769999995</v>
      </c>
      <c r="F29" s="66">
        <v>103.920741429679</v>
      </c>
      <c r="G29" s="65">
        <v>621923.61640000006</v>
      </c>
      <c r="H29" s="66">
        <v>40.749818018970501</v>
      </c>
      <c r="I29" s="65">
        <v>130385.217</v>
      </c>
      <c r="J29" s="66">
        <v>14.895101379421799</v>
      </c>
      <c r="K29" s="65">
        <v>83906.473800000007</v>
      </c>
      <c r="L29" s="66">
        <v>13.491443577218</v>
      </c>
      <c r="M29" s="66">
        <v>0.55393512675538004</v>
      </c>
      <c r="N29" s="65">
        <v>7577084.4188999999</v>
      </c>
      <c r="O29" s="65">
        <v>7577084.4188999999</v>
      </c>
      <c r="P29" s="65">
        <v>119885</v>
      </c>
      <c r="Q29" s="65">
        <v>106916</v>
      </c>
      <c r="R29" s="66">
        <v>12.130083429982401</v>
      </c>
      <c r="S29" s="65">
        <v>7.3016337181465598</v>
      </c>
      <c r="T29" s="65">
        <v>6.69280941206181</v>
      </c>
      <c r="U29" s="67">
        <v>8.3381929248471707</v>
      </c>
    </row>
    <row r="30" spans="1:21" ht="12" thickBot="1">
      <c r="A30" s="50"/>
      <c r="B30" s="39" t="s">
        <v>28</v>
      </c>
      <c r="C30" s="40"/>
      <c r="D30" s="65">
        <v>1385304.6917000001</v>
      </c>
      <c r="E30" s="65">
        <v>937174.17799999996</v>
      </c>
      <c r="F30" s="66">
        <v>147.81720668577799</v>
      </c>
      <c r="G30" s="65">
        <v>888214.05319999997</v>
      </c>
      <c r="H30" s="66">
        <v>55.9651850484818</v>
      </c>
      <c r="I30" s="65">
        <v>171444.52669999999</v>
      </c>
      <c r="J30" s="66">
        <v>12.37594355431</v>
      </c>
      <c r="K30" s="65">
        <v>147812.83230000001</v>
      </c>
      <c r="L30" s="66">
        <v>16.641577755662599</v>
      </c>
      <c r="M30" s="66">
        <v>0.15987579719761599</v>
      </c>
      <c r="N30" s="65">
        <v>12153194.737400001</v>
      </c>
      <c r="O30" s="65">
        <v>12153194.737400001</v>
      </c>
      <c r="P30" s="65">
        <v>83323</v>
      </c>
      <c r="Q30" s="65">
        <v>72463</v>
      </c>
      <c r="R30" s="66">
        <v>14.986958861763901</v>
      </c>
      <c r="S30" s="65">
        <v>16.625717889418301</v>
      </c>
      <c r="T30" s="65">
        <v>16.529183012019899</v>
      </c>
      <c r="U30" s="67">
        <v>0.58063584406062396</v>
      </c>
    </row>
    <row r="31" spans="1:21" ht="12" thickBot="1">
      <c r="A31" s="50"/>
      <c r="B31" s="39" t="s">
        <v>29</v>
      </c>
      <c r="C31" s="40"/>
      <c r="D31" s="65">
        <v>1552665.9820000001</v>
      </c>
      <c r="E31" s="65">
        <v>1244754.9369000001</v>
      </c>
      <c r="F31" s="66">
        <v>124.736679965844</v>
      </c>
      <c r="G31" s="65">
        <v>1629475.5405999999</v>
      </c>
      <c r="H31" s="66">
        <v>-4.7137595309787503</v>
      </c>
      <c r="I31" s="65">
        <v>-2530.6288</v>
      </c>
      <c r="J31" s="66">
        <v>-0.16298604009732201</v>
      </c>
      <c r="K31" s="65">
        <v>-11055.0015</v>
      </c>
      <c r="L31" s="66">
        <v>-0.67843924161815705</v>
      </c>
      <c r="M31" s="66">
        <v>-0.77108743042685302</v>
      </c>
      <c r="N31" s="65">
        <v>39252491.308700003</v>
      </c>
      <c r="O31" s="65">
        <v>39252491.308700003</v>
      </c>
      <c r="P31" s="65">
        <v>43865</v>
      </c>
      <c r="Q31" s="65">
        <v>38475</v>
      </c>
      <c r="R31" s="66">
        <v>14.0090968161144</v>
      </c>
      <c r="S31" s="65">
        <v>35.3964660207455</v>
      </c>
      <c r="T31" s="65">
        <v>31.5089329018843</v>
      </c>
      <c r="U31" s="67">
        <v>10.982828389090299</v>
      </c>
    </row>
    <row r="32" spans="1:21" ht="12" thickBot="1">
      <c r="A32" s="50"/>
      <c r="B32" s="39" t="s">
        <v>30</v>
      </c>
      <c r="C32" s="40"/>
      <c r="D32" s="65">
        <v>171315.8253</v>
      </c>
      <c r="E32" s="65">
        <v>170668.97560000001</v>
      </c>
      <c r="F32" s="66">
        <v>100.37900836852501</v>
      </c>
      <c r="G32" s="65">
        <v>134205.18290000001</v>
      </c>
      <c r="H32" s="66">
        <v>27.652167821008899</v>
      </c>
      <c r="I32" s="65">
        <v>45451.109299999996</v>
      </c>
      <c r="J32" s="66">
        <v>26.530595886520199</v>
      </c>
      <c r="K32" s="65">
        <v>39070.682000000001</v>
      </c>
      <c r="L32" s="66">
        <v>29.112647630839</v>
      </c>
      <c r="M32" s="66">
        <v>0.16330473320122699</v>
      </c>
      <c r="N32" s="65">
        <v>1629430.2372999999</v>
      </c>
      <c r="O32" s="65">
        <v>1629430.2372999999</v>
      </c>
      <c r="P32" s="65">
        <v>32889</v>
      </c>
      <c r="Q32" s="65">
        <v>28834</v>
      </c>
      <c r="R32" s="66">
        <v>14.063258652979099</v>
      </c>
      <c r="S32" s="65">
        <v>5.2089095229408002</v>
      </c>
      <c r="T32" s="65">
        <v>4.8394357633349498</v>
      </c>
      <c r="U32" s="67">
        <v>7.09311148482485</v>
      </c>
    </row>
    <row r="33" spans="1:21" ht="12" thickBot="1">
      <c r="A33" s="50"/>
      <c r="B33" s="39" t="s">
        <v>31</v>
      </c>
      <c r="C33" s="40"/>
      <c r="D33" s="65">
        <v>144.90459999999999</v>
      </c>
      <c r="E33" s="68"/>
      <c r="F33" s="68"/>
      <c r="G33" s="65">
        <v>95.781999999999996</v>
      </c>
      <c r="H33" s="66">
        <v>51.285836587250202</v>
      </c>
      <c r="I33" s="65">
        <v>24.681999999999999</v>
      </c>
      <c r="J33" s="66">
        <v>17.0332756862101</v>
      </c>
      <c r="K33" s="65">
        <v>15.6235</v>
      </c>
      <c r="L33" s="66">
        <v>16.311519909795201</v>
      </c>
      <c r="M33" s="66">
        <v>0.57979966076743406</v>
      </c>
      <c r="N33" s="65">
        <v>582.31870000000004</v>
      </c>
      <c r="O33" s="65">
        <v>582.31870000000004</v>
      </c>
      <c r="P33" s="65">
        <v>25</v>
      </c>
      <c r="Q33" s="65">
        <v>23</v>
      </c>
      <c r="R33" s="66">
        <v>8.6956521739130395</v>
      </c>
      <c r="S33" s="65">
        <v>5.7961840000000002</v>
      </c>
      <c r="T33" s="65">
        <v>4.68230434782609</v>
      </c>
      <c r="U33" s="67">
        <v>19.217465356067201</v>
      </c>
    </row>
    <row r="34" spans="1:21" ht="12" thickBot="1">
      <c r="A34" s="50"/>
      <c r="B34" s="39" t="s">
        <v>32</v>
      </c>
      <c r="C34" s="40"/>
      <c r="D34" s="65">
        <v>440307.68209999998</v>
      </c>
      <c r="E34" s="65">
        <v>352504.2807</v>
      </c>
      <c r="F34" s="66">
        <v>124.908463870464</v>
      </c>
      <c r="G34" s="65">
        <v>309846.42989999999</v>
      </c>
      <c r="H34" s="66">
        <v>42.105133256531403</v>
      </c>
      <c r="I34" s="65">
        <v>36626.766499999998</v>
      </c>
      <c r="J34" s="66">
        <v>8.3184482099682207</v>
      </c>
      <c r="K34" s="65">
        <v>30864.328799999999</v>
      </c>
      <c r="L34" s="66">
        <v>9.9611697349429402</v>
      </c>
      <c r="M34" s="66">
        <v>0.186702187413193</v>
      </c>
      <c r="N34" s="65">
        <v>4600275.5091000004</v>
      </c>
      <c r="O34" s="65">
        <v>4600275.5091000004</v>
      </c>
      <c r="P34" s="65">
        <v>18537</v>
      </c>
      <c r="Q34" s="65">
        <v>17843</v>
      </c>
      <c r="R34" s="66">
        <v>3.88948046853108</v>
      </c>
      <c r="S34" s="65">
        <v>23.752909429789099</v>
      </c>
      <c r="T34" s="65">
        <v>24.674760057165301</v>
      </c>
      <c r="U34" s="67">
        <v>-3.8810008942318901</v>
      </c>
    </row>
    <row r="35" spans="1:21" ht="12" thickBot="1">
      <c r="A35" s="50"/>
      <c r="B35" s="39" t="s">
        <v>37</v>
      </c>
      <c r="C35" s="40"/>
      <c r="D35" s="68"/>
      <c r="E35" s="65">
        <v>739092.24199999997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50"/>
      <c r="B36" s="39" t="s">
        <v>38</v>
      </c>
      <c r="C36" s="40"/>
      <c r="D36" s="68"/>
      <c r="E36" s="65">
        <v>140824.72330000001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39</v>
      </c>
      <c r="C37" s="40"/>
      <c r="D37" s="68"/>
      <c r="E37" s="65">
        <v>117239.3805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50"/>
      <c r="B38" s="39" t="s">
        <v>33</v>
      </c>
      <c r="C38" s="40"/>
      <c r="D38" s="65">
        <v>354646.16110000003</v>
      </c>
      <c r="E38" s="65">
        <v>354503.02029999997</v>
      </c>
      <c r="F38" s="66">
        <v>100.04037787883399</v>
      </c>
      <c r="G38" s="65">
        <v>282364.34000000003</v>
      </c>
      <c r="H38" s="66">
        <v>25.598778195575299</v>
      </c>
      <c r="I38" s="65">
        <v>19930.049299999999</v>
      </c>
      <c r="J38" s="66">
        <v>5.6196997137042999</v>
      </c>
      <c r="K38" s="65">
        <v>13310.846299999999</v>
      </c>
      <c r="L38" s="66">
        <v>4.7140677537397302</v>
      </c>
      <c r="M38" s="66">
        <v>0.49727889953924298</v>
      </c>
      <c r="N38" s="65">
        <v>3767385.4953999999</v>
      </c>
      <c r="O38" s="65">
        <v>3767385.4953999999</v>
      </c>
      <c r="P38" s="65">
        <v>543</v>
      </c>
      <c r="Q38" s="65">
        <v>402</v>
      </c>
      <c r="R38" s="66">
        <v>35.074626865671704</v>
      </c>
      <c r="S38" s="65">
        <v>653.12368526703494</v>
      </c>
      <c r="T38" s="65">
        <v>756.00416492537295</v>
      </c>
      <c r="U38" s="67">
        <v>-15.752066871725001</v>
      </c>
    </row>
    <row r="39" spans="1:21" ht="12" customHeight="1" thickBot="1">
      <c r="A39" s="50"/>
      <c r="B39" s="39" t="s">
        <v>34</v>
      </c>
      <c r="C39" s="40"/>
      <c r="D39" s="65">
        <v>852817.62250000006</v>
      </c>
      <c r="E39" s="65">
        <v>496414.90399999998</v>
      </c>
      <c r="F39" s="66">
        <v>171.795330000809</v>
      </c>
      <c r="G39" s="65">
        <v>469134.26</v>
      </c>
      <c r="H39" s="66">
        <v>81.785406697860907</v>
      </c>
      <c r="I39" s="65">
        <v>49217.772100000002</v>
      </c>
      <c r="J39" s="66">
        <v>5.7711954820680296</v>
      </c>
      <c r="K39" s="65">
        <v>44914.772900000004</v>
      </c>
      <c r="L39" s="66">
        <v>9.5739699121526503</v>
      </c>
      <c r="M39" s="66">
        <v>9.5803650384259004E-2</v>
      </c>
      <c r="N39" s="65">
        <v>9327119.0488000009</v>
      </c>
      <c r="O39" s="65">
        <v>9327119.0488000009</v>
      </c>
      <c r="P39" s="65">
        <v>3755</v>
      </c>
      <c r="Q39" s="65">
        <v>2805</v>
      </c>
      <c r="R39" s="66">
        <v>33.868092691622103</v>
      </c>
      <c r="S39" s="65">
        <v>227.11521238348899</v>
      </c>
      <c r="T39" s="65">
        <v>208.35103333333299</v>
      </c>
      <c r="U39" s="67">
        <v>8.2619648649829607</v>
      </c>
    </row>
    <row r="40" spans="1:21" ht="12" thickBot="1">
      <c r="A40" s="50"/>
      <c r="B40" s="39" t="s">
        <v>40</v>
      </c>
      <c r="C40" s="40"/>
      <c r="D40" s="68"/>
      <c r="E40" s="65">
        <v>157687.84880000001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50"/>
      <c r="B41" s="39" t="s">
        <v>41</v>
      </c>
      <c r="C41" s="40"/>
      <c r="D41" s="68"/>
      <c r="E41" s="65">
        <v>107982.31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1"/>
      <c r="B42" s="39" t="s">
        <v>35</v>
      </c>
      <c r="C42" s="40"/>
      <c r="D42" s="70">
        <v>26584.238600000001</v>
      </c>
      <c r="E42" s="70">
        <v>0</v>
      </c>
      <c r="F42" s="71"/>
      <c r="G42" s="70">
        <v>95256.831999999995</v>
      </c>
      <c r="H42" s="72">
        <v>-72.092039970424395</v>
      </c>
      <c r="I42" s="70">
        <v>2985.3321999999998</v>
      </c>
      <c r="J42" s="72">
        <v>11.2297073650249</v>
      </c>
      <c r="K42" s="70">
        <v>14834.667299999999</v>
      </c>
      <c r="L42" s="72">
        <v>15.5733368290056</v>
      </c>
      <c r="M42" s="72">
        <v>-0.79875974704198505</v>
      </c>
      <c r="N42" s="70">
        <v>593248.83840000001</v>
      </c>
      <c r="O42" s="70">
        <v>593248.83840000001</v>
      </c>
      <c r="P42" s="70">
        <v>61</v>
      </c>
      <c r="Q42" s="70">
        <v>44</v>
      </c>
      <c r="R42" s="72">
        <v>38.636363636363697</v>
      </c>
      <c r="S42" s="70">
        <v>435.80719016393402</v>
      </c>
      <c r="T42" s="70">
        <v>1085.82617954545</v>
      </c>
      <c r="U42" s="73">
        <v>-149.15288321356201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93083</v>
      </c>
      <c r="D2" s="32">
        <v>1039663.56429744</v>
      </c>
      <c r="E2" s="32">
        <v>915961.70340854698</v>
      </c>
      <c r="F2" s="32">
        <v>123701.860888889</v>
      </c>
      <c r="G2" s="32">
        <v>915961.70340854698</v>
      </c>
      <c r="H2" s="32">
        <v>0.118982587383912</v>
      </c>
    </row>
    <row r="3" spans="1:8" ht="14.25">
      <c r="A3" s="32">
        <v>2</v>
      </c>
      <c r="B3" s="33">
        <v>13</v>
      </c>
      <c r="C3" s="32">
        <v>20036.759999999998</v>
      </c>
      <c r="D3" s="32">
        <v>135064.81776355</v>
      </c>
      <c r="E3" s="32">
        <v>104921.456159466</v>
      </c>
      <c r="F3" s="32">
        <v>30143.361604084399</v>
      </c>
      <c r="G3" s="32">
        <v>104921.456159466</v>
      </c>
      <c r="H3" s="32">
        <v>0.223177005701474</v>
      </c>
    </row>
    <row r="4" spans="1:8" ht="14.25">
      <c r="A4" s="32">
        <v>3</v>
      </c>
      <c r="B4" s="33">
        <v>14</v>
      </c>
      <c r="C4" s="32">
        <v>138334</v>
      </c>
      <c r="D4" s="32">
        <v>191297.42319487201</v>
      </c>
      <c r="E4" s="32">
        <v>143031.80870256401</v>
      </c>
      <c r="F4" s="32">
        <v>48265.614492307701</v>
      </c>
      <c r="G4" s="32">
        <v>143031.80870256401</v>
      </c>
      <c r="H4" s="32">
        <v>0.252306663028807</v>
      </c>
    </row>
    <row r="5" spans="1:8" ht="14.25">
      <c r="A5" s="32">
        <v>4</v>
      </c>
      <c r="B5" s="33">
        <v>15</v>
      </c>
      <c r="C5" s="32">
        <v>8011</v>
      </c>
      <c r="D5" s="32">
        <v>275336.66176923102</v>
      </c>
      <c r="E5" s="32">
        <v>259028.16491367499</v>
      </c>
      <c r="F5" s="32">
        <v>16308.496855555601</v>
      </c>
      <c r="G5" s="32">
        <v>259028.16491367499</v>
      </c>
      <c r="H5" s="32">
        <v>5.92311127430762E-2</v>
      </c>
    </row>
    <row r="6" spans="1:8" ht="14.25">
      <c r="A6" s="32">
        <v>5</v>
      </c>
      <c r="B6" s="33">
        <v>16</v>
      </c>
      <c r="C6" s="32">
        <v>3911</v>
      </c>
      <c r="D6" s="32">
        <v>359507.31717777799</v>
      </c>
      <c r="E6" s="32">
        <v>387758.30393589701</v>
      </c>
      <c r="F6" s="32">
        <v>-28250.9867581197</v>
      </c>
      <c r="G6" s="32">
        <v>387758.30393589701</v>
      </c>
      <c r="H6" s="32">
        <v>-7.85825083614346E-2</v>
      </c>
    </row>
    <row r="7" spans="1:8" ht="14.25">
      <c r="A7" s="32">
        <v>6</v>
      </c>
      <c r="B7" s="33">
        <v>17</v>
      </c>
      <c r="C7" s="32">
        <v>44215</v>
      </c>
      <c r="D7" s="32">
        <v>718544.493079487</v>
      </c>
      <c r="E7" s="32">
        <v>695123.38968205103</v>
      </c>
      <c r="F7" s="32">
        <v>23421.103397435902</v>
      </c>
      <c r="G7" s="32">
        <v>695123.38968205103</v>
      </c>
      <c r="H7" s="32">
        <v>3.2595202695186502E-2</v>
      </c>
    </row>
    <row r="8" spans="1:8" ht="14.25">
      <c r="A8" s="32">
        <v>7</v>
      </c>
      <c r="B8" s="33">
        <v>18</v>
      </c>
      <c r="C8" s="32">
        <v>89871</v>
      </c>
      <c r="D8" s="32">
        <v>305573.33046324801</v>
      </c>
      <c r="E8" s="32">
        <v>255529.135932479</v>
      </c>
      <c r="F8" s="32">
        <v>50044.1945307692</v>
      </c>
      <c r="G8" s="32">
        <v>255529.135932479</v>
      </c>
      <c r="H8" s="32">
        <v>0.163771473298741</v>
      </c>
    </row>
    <row r="9" spans="1:8" ht="14.25">
      <c r="A9" s="32">
        <v>8</v>
      </c>
      <c r="B9" s="33">
        <v>19</v>
      </c>
      <c r="C9" s="32">
        <v>15787</v>
      </c>
      <c r="D9" s="32">
        <v>143618.82915812</v>
      </c>
      <c r="E9" s="32">
        <v>130362.728590598</v>
      </c>
      <c r="F9" s="32">
        <v>13256.1005675214</v>
      </c>
      <c r="G9" s="32">
        <v>130362.728590598</v>
      </c>
      <c r="H9" s="32">
        <v>9.2300575385744404E-2</v>
      </c>
    </row>
    <row r="10" spans="1:8" ht="14.25">
      <c r="A10" s="32">
        <v>9</v>
      </c>
      <c r="B10" s="33">
        <v>21</v>
      </c>
      <c r="C10" s="32">
        <v>171338</v>
      </c>
      <c r="D10" s="32">
        <v>764816.85069999995</v>
      </c>
      <c r="E10" s="32">
        <v>727894.82380000001</v>
      </c>
      <c r="F10" s="32">
        <v>36922.026899999997</v>
      </c>
      <c r="G10" s="32">
        <v>727894.82380000001</v>
      </c>
      <c r="H10" s="32">
        <v>4.8275645164207702E-2</v>
      </c>
    </row>
    <row r="11" spans="1:8" ht="14.25">
      <c r="A11" s="32">
        <v>10</v>
      </c>
      <c r="B11" s="33">
        <v>22</v>
      </c>
      <c r="C11" s="32">
        <v>41617</v>
      </c>
      <c r="D11" s="32">
        <v>908636.02696239296</v>
      </c>
      <c r="E11" s="32">
        <v>871467.68956752098</v>
      </c>
      <c r="F11" s="32">
        <v>37168.3373948718</v>
      </c>
      <c r="G11" s="32">
        <v>871467.68956752098</v>
      </c>
      <c r="H11" s="32">
        <v>4.09056391029608E-2</v>
      </c>
    </row>
    <row r="12" spans="1:8" ht="14.25">
      <c r="A12" s="32">
        <v>11</v>
      </c>
      <c r="B12" s="33">
        <v>23</v>
      </c>
      <c r="C12" s="32">
        <v>362969.83299999998</v>
      </c>
      <c r="D12" s="32">
        <v>4128198.7797709401</v>
      </c>
      <c r="E12" s="32">
        <v>3860072.3773632501</v>
      </c>
      <c r="F12" s="32">
        <v>268126.40240769199</v>
      </c>
      <c r="G12" s="32">
        <v>3860072.3773632501</v>
      </c>
      <c r="H12" s="32">
        <v>6.4949973756489005E-2</v>
      </c>
    </row>
    <row r="13" spans="1:8" ht="14.25">
      <c r="A13" s="32">
        <v>12</v>
      </c>
      <c r="B13" s="33">
        <v>24</v>
      </c>
      <c r="C13" s="32">
        <v>34354.326000000001</v>
      </c>
      <c r="D13" s="32">
        <v>802104.60183162405</v>
      </c>
      <c r="E13" s="32">
        <v>739331.56641025597</v>
      </c>
      <c r="F13" s="32">
        <v>62773.035421367502</v>
      </c>
      <c r="G13" s="32">
        <v>739331.56641025597</v>
      </c>
      <c r="H13" s="32">
        <v>7.8260410522547702E-2</v>
      </c>
    </row>
    <row r="14" spans="1:8" ht="14.25">
      <c r="A14" s="32">
        <v>13</v>
      </c>
      <c r="B14" s="33">
        <v>25</v>
      </c>
      <c r="C14" s="32">
        <v>112971</v>
      </c>
      <c r="D14" s="32">
        <v>1525585.0081</v>
      </c>
      <c r="E14" s="32">
        <v>1423181.5748999999</v>
      </c>
      <c r="F14" s="32">
        <v>102403.4332</v>
      </c>
      <c r="G14" s="32">
        <v>1423181.5748999999</v>
      </c>
      <c r="H14" s="32">
        <v>6.7124042682836602E-2</v>
      </c>
    </row>
    <row r="15" spans="1:8" ht="14.25">
      <c r="A15" s="32">
        <v>14</v>
      </c>
      <c r="B15" s="33">
        <v>26</v>
      </c>
      <c r="C15" s="32">
        <v>96979</v>
      </c>
      <c r="D15" s="32">
        <v>590295.41407998605</v>
      </c>
      <c r="E15" s="32">
        <v>558848.16323498997</v>
      </c>
      <c r="F15" s="32">
        <v>31447.250844996601</v>
      </c>
      <c r="G15" s="32">
        <v>558848.16323498997</v>
      </c>
      <c r="H15" s="32">
        <v>5.3273750896420502E-2</v>
      </c>
    </row>
    <row r="16" spans="1:8" ht="14.25">
      <c r="A16" s="32">
        <v>15</v>
      </c>
      <c r="B16" s="33">
        <v>27</v>
      </c>
      <c r="C16" s="32">
        <v>203229.09700000001</v>
      </c>
      <c r="D16" s="32">
        <v>1531246.2153</v>
      </c>
      <c r="E16" s="32">
        <v>1362682.8313</v>
      </c>
      <c r="F16" s="32">
        <v>168563.38399999999</v>
      </c>
      <c r="G16" s="32">
        <v>1362682.8313</v>
      </c>
      <c r="H16" s="32">
        <v>0.110082482043539</v>
      </c>
    </row>
    <row r="17" spans="1:8" ht="14.25">
      <c r="A17" s="32">
        <v>16</v>
      </c>
      <c r="B17" s="33">
        <v>29</v>
      </c>
      <c r="C17" s="32">
        <v>253106</v>
      </c>
      <c r="D17" s="32">
        <v>3084453.33527521</v>
      </c>
      <c r="E17" s="32">
        <v>2986403.0506538502</v>
      </c>
      <c r="F17" s="32">
        <v>98050.284621367493</v>
      </c>
      <c r="G17" s="32">
        <v>2986403.0506538502</v>
      </c>
      <c r="H17" s="32">
        <v>3.1788545315313999E-2</v>
      </c>
    </row>
    <row r="18" spans="1:8" ht="14.25">
      <c r="A18" s="32">
        <v>17</v>
      </c>
      <c r="B18" s="33">
        <v>31</v>
      </c>
      <c r="C18" s="32">
        <v>54011.08</v>
      </c>
      <c r="D18" s="32">
        <v>398798.36632094398</v>
      </c>
      <c r="E18" s="32">
        <v>340173.47765272099</v>
      </c>
      <c r="F18" s="32">
        <v>58624.888668222702</v>
      </c>
      <c r="G18" s="32">
        <v>340173.47765272099</v>
      </c>
      <c r="H18" s="32">
        <v>0.14700383356395899</v>
      </c>
    </row>
    <row r="19" spans="1:8" ht="14.25">
      <c r="A19" s="32">
        <v>18</v>
      </c>
      <c r="B19" s="33">
        <v>32</v>
      </c>
      <c r="C19" s="32">
        <v>108856.704</v>
      </c>
      <c r="D19" s="32">
        <v>1280874.49272994</v>
      </c>
      <c r="E19" s="32">
        <v>1327142.5350483099</v>
      </c>
      <c r="F19" s="32">
        <v>-46268.042318368403</v>
      </c>
      <c r="G19" s="32">
        <v>1327142.5350483099</v>
      </c>
      <c r="H19" s="32">
        <v>-3.6122229446350199E-2</v>
      </c>
    </row>
    <row r="20" spans="1:8" ht="14.25">
      <c r="A20" s="32">
        <v>19</v>
      </c>
      <c r="B20" s="33">
        <v>33</v>
      </c>
      <c r="C20" s="32">
        <v>67464.414999999994</v>
      </c>
      <c r="D20" s="32">
        <v>1020821.42782614</v>
      </c>
      <c r="E20" s="32">
        <v>821203.00827657501</v>
      </c>
      <c r="F20" s="32">
        <v>199618.419549566</v>
      </c>
      <c r="G20" s="32">
        <v>821203.00827657501</v>
      </c>
      <c r="H20" s="32">
        <v>0.19554685482519399</v>
      </c>
    </row>
    <row r="21" spans="1:8" ht="14.25">
      <c r="A21" s="32">
        <v>20</v>
      </c>
      <c r="B21" s="33">
        <v>34</v>
      </c>
      <c r="C21" s="32">
        <v>55184.915999999997</v>
      </c>
      <c r="D21" s="32">
        <v>330170.905553249</v>
      </c>
      <c r="E21" s="32">
        <v>235342.27238951201</v>
      </c>
      <c r="F21" s="32">
        <v>94828.633163736493</v>
      </c>
      <c r="G21" s="32">
        <v>235342.27238951201</v>
      </c>
      <c r="H21" s="32">
        <v>0.28721074924768902</v>
      </c>
    </row>
    <row r="22" spans="1:8" ht="14.25">
      <c r="A22" s="32">
        <v>21</v>
      </c>
      <c r="B22" s="33">
        <v>35</v>
      </c>
      <c r="C22" s="32">
        <v>189141.24299999999</v>
      </c>
      <c r="D22" s="32">
        <v>3728367.3488592901</v>
      </c>
      <c r="E22" s="32">
        <v>4119823.2185759498</v>
      </c>
      <c r="F22" s="32">
        <v>-391455.86971665401</v>
      </c>
      <c r="G22" s="32">
        <v>4119823.2185759498</v>
      </c>
      <c r="H22" s="32">
        <v>-0.104993911030902</v>
      </c>
    </row>
    <row r="23" spans="1:8" ht="14.25">
      <c r="A23" s="32">
        <v>22</v>
      </c>
      <c r="B23" s="33">
        <v>36</v>
      </c>
      <c r="C23" s="32">
        <v>242148.239</v>
      </c>
      <c r="D23" s="32">
        <v>875356.35456017696</v>
      </c>
      <c r="E23" s="32">
        <v>744971.17623888794</v>
      </c>
      <c r="F23" s="32">
        <v>130385.178321289</v>
      </c>
      <c r="G23" s="32">
        <v>744971.17623888794</v>
      </c>
      <c r="H23" s="32">
        <v>0.14895097024434201</v>
      </c>
    </row>
    <row r="24" spans="1:8" ht="14.25">
      <c r="A24" s="32">
        <v>23</v>
      </c>
      <c r="B24" s="33">
        <v>37</v>
      </c>
      <c r="C24" s="32">
        <v>139987.42000000001</v>
      </c>
      <c r="D24" s="32">
        <v>1385304.6797354</v>
      </c>
      <c r="E24" s="32">
        <v>1213860.16372885</v>
      </c>
      <c r="F24" s="32">
        <v>171444.51600655101</v>
      </c>
      <c r="G24" s="32">
        <v>1213860.16372885</v>
      </c>
      <c r="H24" s="32">
        <v>0.12375942889278201</v>
      </c>
    </row>
    <row r="25" spans="1:8" ht="14.25">
      <c r="A25" s="32">
        <v>24</v>
      </c>
      <c r="B25" s="33">
        <v>38</v>
      </c>
      <c r="C25" s="32">
        <v>328276.61300000001</v>
      </c>
      <c r="D25" s="32">
        <v>1552665.75980265</v>
      </c>
      <c r="E25" s="32">
        <v>1555196.5178123901</v>
      </c>
      <c r="F25" s="32">
        <v>-2530.7580097345099</v>
      </c>
      <c r="G25" s="32">
        <v>1555196.5178123901</v>
      </c>
      <c r="H25" s="32">
        <v>-1.62994385221464E-3</v>
      </c>
    </row>
    <row r="26" spans="1:8" ht="14.25">
      <c r="A26" s="32">
        <v>25</v>
      </c>
      <c r="B26" s="33">
        <v>39</v>
      </c>
      <c r="C26" s="32">
        <v>116630.99800000001</v>
      </c>
      <c r="D26" s="32">
        <v>171315.70929989399</v>
      </c>
      <c r="E26" s="32">
        <v>125864.706261955</v>
      </c>
      <c r="F26" s="32">
        <v>45451.003037939197</v>
      </c>
      <c r="G26" s="32">
        <v>125864.706261955</v>
      </c>
      <c r="H26" s="32">
        <v>0.26530551823694998</v>
      </c>
    </row>
    <row r="27" spans="1:8" ht="14.25">
      <c r="A27" s="32">
        <v>26</v>
      </c>
      <c r="B27" s="33">
        <v>40</v>
      </c>
      <c r="C27" s="32">
        <v>35.75</v>
      </c>
      <c r="D27" s="32">
        <v>144.9041</v>
      </c>
      <c r="E27" s="32">
        <v>120.2226</v>
      </c>
      <c r="F27" s="32">
        <v>24.6815</v>
      </c>
      <c r="G27" s="32">
        <v>120.2226</v>
      </c>
      <c r="H27" s="32">
        <v>0.170329894047166</v>
      </c>
    </row>
    <row r="28" spans="1:8" ht="14.25">
      <c r="A28" s="32">
        <v>27</v>
      </c>
      <c r="B28" s="33">
        <v>42</v>
      </c>
      <c r="C28" s="32">
        <v>22540.611000000001</v>
      </c>
      <c r="D28" s="32">
        <v>440307.68150000001</v>
      </c>
      <c r="E28" s="32">
        <v>403680.89929999999</v>
      </c>
      <c r="F28" s="32">
        <v>36626.782200000001</v>
      </c>
      <c r="G28" s="32">
        <v>403680.89929999999</v>
      </c>
      <c r="H28" s="32">
        <v>8.3184517869920496E-2</v>
      </c>
    </row>
    <row r="29" spans="1:8" ht="14.25">
      <c r="A29" s="32">
        <v>28</v>
      </c>
      <c r="B29" s="33">
        <v>75</v>
      </c>
      <c r="C29" s="32">
        <v>553</v>
      </c>
      <c r="D29" s="32">
        <v>354646.16239316203</v>
      </c>
      <c r="E29" s="32">
        <v>334716.110940171</v>
      </c>
      <c r="F29" s="32">
        <v>19930.051452991502</v>
      </c>
      <c r="G29" s="32">
        <v>334716.110940171</v>
      </c>
      <c r="H29" s="32">
        <v>5.6197003002945001E-2</v>
      </c>
    </row>
    <row r="30" spans="1:8" ht="14.25">
      <c r="A30" s="32">
        <v>29</v>
      </c>
      <c r="B30" s="33">
        <v>76</v>
      </c>
      <c r="C30" s="32">
        <v>4021</v>
      </c>
      <c r="D30" s="32">
        <v>852817.61008376104</v>
      </c>
      <c r="E30" s="32">
        <v>803599.84778290603</v>
      </c>
      <c r="F30" s="32">
        <v>49217.762300854702</v>
      </c>
      <c r="G30" s="32">
        <v>803599.84778290603</v>
      </c>
      <c r="H30" s="32">
        <v>5.7711944170595497E-2</v>
      </c>
    </row>
    <row r="31" spans="1:8" ht="14.25">
      <c r="A31" s="32">
        <v>30</v>
      </c>
      <c r="B31" s="33">
        <v>99</v>
      </c>
      <c r="C31" s="32">
        <v>73</v>
      </c>
      <c r="D31" s="32">
        <v>26584.238711141399</v>
      </c>
      <c r="E31" s="32">
        <v>23598.905907268701</v>
      </c>
      <c r="F31" s="32">
        <v>2985.3328038726299</v>
      </c>
      <c r="G31" s="32">
        <v>23598.905907268701</v>
      </c>
      <c r="H31" s="32">
        <v>0.112297095896204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2014-01-12T04:42:29Z</dcterms:modified>
</cp:coreProperties>
</file>