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105" windowWidth="20415" windowHeight="777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F37" i="2"/>
  <c r="F38"/>
  <c r="F33"/>
  <c r="F34"/>
  <c r="E37"/>
  <c r="K37" s="1"/>
  <c r="E38"/>
  <c r="E34"/>
  <c r="E33"/>
  <c r="F39"/>
  <c r="E13"/>
  <c r="F36"/>
  <c r="F35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4"/>
  <c r="E39"/>
  <c r="E36"/>
  <c r="E35"/>
  <c r="G35" s="1"/>
  <c r="E6"/>
  <c r="E7"/>
  <c r="E8"/>
  <c r="E9"/>
  <c r="E10"/>
  <c r="E11"/>
  <c r="E12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K32" s="1"/>
  <c r="E5"/>
  <c r="E4"/>
  <c r="I31"/>
  <c r="I35"/>
  <c r="I36"/>
  <c r="I39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1"/>
  <c r="J35"/>
  <c r="J36"/>
  <c r="J39"/>
  <c r="E3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A4"/>
  <c r="H30"/>
  <c r="H31"/>
  <c r="H32"/>
  <c r="H33"/>
  <c r="H34"/>
  <c r="H35"/>
  <c r="H36"/>
  <c r="H37"/>
  <c r="H38"/>
  <c r="H39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G36" l="1"/>
  <c r="L36" s="1"/>
  <c r="G31"/>
  <c r="L31" s="1"/>
  <c r="G39"/>
  <c r="L39" s="1"/>
  <c r="G37"/>
  <c r="L37" s="1"/>
  <c r="G33"/>
  <c r="L33" s="1"/>
  <c r="G30"/>
  <c r="L30" s="1"/>
  <c r="G38"/>
  <c r="L38" s="1"/>
  <c r="G34"/>
  <c r="L34" s="1"/>
  <c r="K38"/>
  <c r="K34"/>
  <c r="G29"/>
  <c r="L29" s="1"/>
  <c r="G32"/>
  <c r="L32" s="1"/>
  <c r="K33"/>
  <c r="I3"/>
  <c r="K3" s="1"/>
  <c r="K30"/>
  <c r="K5"/>
  <c r="K7"/>
  <c r="K39"/>
  <c r="G19"/>
  <c r="L19" s="1"/>
  <c r="G11"/>
  <c r="L11" s="1"/>
  <c r="G7"/>
  <c r="L7" s="1"/>
  <c r="G5"/>
  <c r="L5" s="1"/>
  <c r="K36"/>
  <c r="K28"/>
  <c r="K26"/>
  <c r="K24"/>
  <c r="K22"/>
  <c r="K20"/>
  <c r="K18"/>
  <c r="K16"/>
  <c r="K14"/>
  <c r="K12"/>
  <c r="K10"/>
  <c r="K8"/>
  <c r="K6"/>
  <c r="K4"/>
  <c r="K23"/>
  <c r="K21"/>
  <c r="G27"/>
  <c r="L27" s="1"/>
  <c r="G23"/>
  <c r="L23" s="1"/>
  <c r="G21"/>
  <c r="L21" s="1"/>
  <c r="G18"/>
  <c r="L18" s="1"/>
  <c r="K29"/>
  <c r="K15"/>
  <c r="K13"/>
  <c r="G26"/>
  <c r="L26" s="1"/>
  <c r="G15"/>
  <c r="L15" s="1"/>
  <c r="G13"/>
  <c r="L13" s="1"/>
  <c r="G10"/>
  <c r="L10" s="1"/>
  <c r="G4"/>
  <c r="L4" s="1"/>
  <c r="K35"/>
  <c r="K31"/>
  <c r="K27"/>
  <c r="K25"/>
  <c r="K19"/>
  <c r="K17"/>
  <c r="K11"/>
  <c r="K9"/>
  <c r="G25"/>
  <c r="L25" s="1"/>
  <c r="G22"/>
  <c r="L22" s="1"/>
  <c r="G17"/>
  <c r="L17" s="1"/>
  <c r="G14"/>
  <c r="L14" s="1"/>
  <c r="G9"/>
  <c r="L9" s="1"/>
  <c r="G6"/>
  <c r="L6" s="1"/>
  <c r="L35"/>
  <c r="G28"/>
  <c r="L28" s="1"/>
  <c r="G24"/>
  <c r="L24" s="1"/>
  <c r="G20"/>
  <c r="L20" s="1"/>
  <c r="G16"/>
  <c r="L16" s="1"/>
  <c r="G12"/>
  <c r="L12" s="1"/>
  <c r="G8"/>
  <c r="L8" s="1"/>
  <c r="J3"/>
  <c r="G3"/>
  <c r="L3" l="1"/>
</calcChain>
</file>

<file path=xl/sharedStrings.xml><?xml version="1.0" encoding="utf-8"?>
<sst xmlns="http://schemas.openxmlformats.org/spreadsheetml/2006/main" count="113" uniqueCount="71">
  <si>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</si>
  <si>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</si>
  <si>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</si>
  <si>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</si>
  <si>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</si>
  <si>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</si>
  <si>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</si>
  <si>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</si>
  <si>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</si>
  <si>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</si>
  <si>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</si>
  <si>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</si>
  <si>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</si>
  <si>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</si>
  <si>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</si>
  <si>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</si>
  <si>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</si>
  <si>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</si>
  <si>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</si>
  <si>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</si>
  <si>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</si>
  <si>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</si>
  <si>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</si>
  <si>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</si>
  <si>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</si>
  <si>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</si>
  <si>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</si>
  <si>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</si>
  <si>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</si>
  <si>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</si>
  <si>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</si>
  <si>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</si>
  <si>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</si>
  <si>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</si>
  <si>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</si>
  <si>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</si>
  <si>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41-周转筐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</si>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</sst>
</file>

<file path=xl/styles.xml><?xml version="1.0" encoding="utf-8"?>
<styleSheet xmlns="http://schemas.openxmlformats.org/spreadsheetml/2006/main">
  <numFmts count="2">
    <numFmt numFmtId="176" formatCode="#,##0.00&quot;%&quot;"/>
    <numFmt numFmtId="177" formatCode="0.00_ "/>
  </numFmts>
  <fonts count="3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5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</cellStyleXfs>
  <cellXfs count="73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</cellXfs>
  <cellStyles count="53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10" xfId="52"/>
    <cellStyle name="常规 2" xfId="44"/>
    <cellStyle name="常规 3" xfId="45"/>
    <cellStyle name="常规 4" xfId="47"/>
    <cellStyle name="常规 5" xfId="46"/>
    <cellStyle name="常规 6" xfId="48"/>
    <cellStyle name="常规 7" xfId="49"/>
    <cellStyle name="常规 8" xfId="50"/>
    <cellStyle name="常规 9" xfId="51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303" Type="http://schemas.openxmlformats.org/officeDocument/2006/relationships/hyperlink" Target="cid:85846372" TargetMode="External"/><Relationship Id="rId21" Type="http://schemas.openxmlformats.org/officeDocument/2006/relationships/hyperlink" Target="cid:97a5ff112" TargetMode="External"/><Relationship Id="rId42" Type="http://schemas.openxmlformats.org/officeDocument/2006/relationships/image" Target="cid:c0d5d5a813" TargetMode="External"/><Relationship Id="rId63" Type="http://schemas.openxmlformats.org/officeDocument/2006/relationships/hyperlink" Target="cid:38d18ad2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170" Type="http://schemas.openxmlformats.org/officeDocument/2006/relationships/image" Target="cid:1600d1f413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26" Type="http://schemas.openxmlformats.org/officeDocument/2006/relationships/image" Target="cid:fd1fb7e513" TargetMode="External"/><Relationship Id="rId247" Type="http://schemas.openxmlformats.org/officeDocument/2006/relationships/hyperlink" Target="cid:49a828292" TargetMode="External"/><Relationship Id="rId107" Type="http://schemas.openxmlformats.org/officeDocument/2006/relationships/hyperlink" Target="cid:847633e82" TargetMode="External"/><Relationship Id="rId268" Type="http://schemas.openxmlformats.org/officeDocument/2006/relationships/image" Target="cid:96e6abaa13" TargetMode="External"/><Relationship Id="rId289" Type="http://schemas.openxmlformats.org/officeDocument/2006/relationships/hyperlink" Target="cid:da5389b52" TargetMode="External"/><Relationship Id="rId11" Type="http://schemas.openxmlformats.org/officeDocument/2006/relationships/hyperlink" Target="cid:78be76a62" TargetMode="External"/><Relationship Id="rId32" Type="http://schemas.openxmlformats.org/officeDocument/2006/relationships/image" Target="cid:a711f73213" TargetMode="External"/><Relationship Id="rId53" Type="http://schemas.openxmlformats.org/officeDocument/2006/relationships/hyperlink" Target="cid:e1e57af62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5" Type="http://schemas.openxmlformats.org/officeDocument/2006/relationships/hyperlink" Target="cid:738f7e472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181" Type="http://schemas.openxmlformats.org/officeDocument/2006/relationships/hyperlink" Target="cid:482d44f62" TargetMode="External"/><Relationship Id="rId216" Type="http://schemas.openxmlformats.org/officeDocument/2006/relationships/image" Target="cid:d85c69b313" TargetMode="External"/><Relationship Id="rId237" Type="http://schemas.openxmlformats.org/officeDocument/2006/relationships/hyperlink" Target="cid:207b4f192" TargetMode="External"/><Relationship Id="rId258" Type="http://schemas.openxmlformats.org/officeDocument/2006/relationships/image" Target="cid:72d9e8ca13" TargetMode="External"/><Relationship Id="rId279" Type="http://schemas.openxmlformats.org/officeDocument/2006/relationships/hyperlink" Target="cid:c02295e22" TargetMode="External"/><Relationship Id="rId22" Type="http://schemas.openxmlformats.org/officeDocument/2006/relationships/image" Target="cid:97a5ff3513" TargetMode="External"/><Relationship Id="rId43" Type="http://schemas.openxmlformats.org/officeDocument/2006/relationships/hyperlink" Target="cid:c5fc19282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25" Type="http://schemas.openxmlformats.org/officeDocument/2006/relationships/hyperlink" Target="cid:798fdde92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71" Type="http://schemas.openxmlformats.org/officeDocument/2006/relationships/hyperlink" Target="cid:16470b822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227" Type="http://schemas.openxmlformats.org/officeDocument/2006/relationships/hyperlink" Target="cid:fd20b76d2" TargetMode="External"/><Relationship Id="rId248" Type="http://schemas.openxmlformats.org/officeDocument/2006/relationships/image" Target="cid:49a8285213" TargetMode="External"/><Relationship Id="rId269" Type="http://schemas.openxmlformats.org/officeDocument/2006/relationships/hyperlink" Target="cid:b0aaf7b52" TargetMode="External"/><Relationship Id="rId12" Type="http://schemas.openxmlformats.org/officeDocument/2006/relationships/image" Target="cid:78be76ce13" TargetMode="External"/><Relationship Id="rId33" Type="http://schemas.openxmlformats.org/officeDocument/2006/relationships/hyperlink" Target="cid:ac87b7b92" TargetMode="External"/><Relationship Id="rId108" Type="http://schemas.openxmlformats.org/officeDocument/2006/relationships/image" Target="cid:8476340b13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15" Type="http://schemas.openxmlformats.org/officeDocument/2006/relationships/hyperlink" Target="cid:558610092" TargetMode="External"/><Relationship Id="rId54" Type="http://schemas.openxmlformats.org/officeDocument/2006/relationships/image" Target="cid:e1e57b1713" TargetMode="External"/><Relationship Id="rId75" Type="http://schemas.openxmlformats.org/officeDocument/2006/relationships/hyperlink" Target="cid:185a1b862" TargetMode="External"/><Relationship Id="rId96" Type="http://schemas.openxmlformats.org/officeDocument/2006/relationships/image" Target="cid:56290cef13" TargetMode="External"/><Relationship Id="rId140" Type="http://schemas.openxmlformats.org/officeDocument/2006/relationships/image" Target="cid:dc24c38713" TargetMode="External"/><Relationship Id="rId161" Type="http://schemas.openxmlformats.org/officeDocument/2006/relationships/hyperlink" Target="cid:55eaf9a2" TargetMode="External"/><Relationship Id="rId182" Type="http://schemas.openxmlformats.org/officeDocument/2006/relationships/image" Target="cid:482d451d13" TargetMode="External"/><Relationship Id="rId217" Type="http://schemas.openxmlformats.org/officeDocument/2006/relationships/hyperlink" Target="cid:dd85b610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259" Type="http://schemas.openxmlformats.org/officeDocument/2006/relationships/hyperlink" Target="cid:72dad9032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26" Type="http://schemas.openxmlformats.org/officeDocument/2006/relationships/image" Target="cid:798fde1113" TargetMode="External"/><Relationship Id="rId44" Type="http://schemas.openxmlformats.org/officeDocument/2006/relationships/image" Target="cid:c5fc194a13" TargetMode="External"/><Relationship Id="rId65" Type="http://schemas.openxmlformats.org/officeDocument/2006/relationships/hyperlink" Target="cid:38f9f0f2" TargetMode="External"/><Relationship Id="rId86" Type="http://schemas.openxmlformats.org/officeDocument/2006/relationships/image" Target="cid:321b9fbf13" TargetMode="External"/><Relationship Id="rId130" Type="http://schemas.openxmlformats.org/officeDocument/2006/relationships/image" Target="cid:bd29a19c13" TargetMode="External"/><Relationship Id="rId151" Type="http://schemas.openxmlformats.org/officeDocument/2006/relationships/hyperlink" Target="cid:ecaa39042" TargetMode="External"/><Relationship Id="rId172" Type="http://schemas.openxmlformats.org/officeDocument/2006/relationships/image" Target="cid:16470bac13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28" Type="http://schemas.openxmlformats.org/officeDocument/2006/relationships/image" Target="cid:fd20b79113" TargetMode="External"/><Relationship Id="rId249" Type="http://schemas.openxmlformats.org/officeDocument/2006/relationships/hyperlink" Target="cid:4fda17272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281" Type="http://schemas.openxmlformats.org/officeDocument/2006/relationships/hyperlink" Target="cid:c547f7a92" TargetMode="External"/><Relationship Id="rId316" Type="http://schemas.openxmlformats.org/officeDocument/2006/relationships/image" Target="cid:5586102e13" TargetMode="External"/><Relationship Id="rId34" Type="http://schemas.openxmlformats.org/officeDocument/2006/relationships/image" Target="cid:ac87b7df13" TargetMode="External"/><Relationship Id="rId55" Type="http://schemas.openxmlformats.org/officeDocument/2006/relationships/hyperlink" Target="cid:e76dc97e2" TargetMode="External"/><Relationship Id="rId76" Type="http://schemas.openxmlformats.org/officeDocument/2006/relationships/image" Target="cid:185a1bab13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141" Type="http://schemas.openxmlformats.org/officeDocument/2006/relationships/hyperlink" Target="cid:e12978772" TargetMode="External"/><Relationship Id="rId7" Type="http://schemas.openxmlformats.org/officeDocument/2006/relationships/hyperlink" Target="cid:7393130e2" TargetMode="External"/><Relationship Id="rId162" Type="http://schemas.openxmlformats.org/officeDocument/2006/relationships/image" Target="cid:55eafc213" TargetMode="External"/><Relationship Id="rId183" Type="http://schemas.openxmlformats.org/officeDocument/2006/relationships/hyperlink" Target="cid:4d58e2842" TargetMode="External"/><Relationship Id="rId218" Type="http://schemas.openxmlformats.org/officeDocument/2006/relationships/image" Target="cid:dd85b63513" TargetMode="External"/><Relationship Id="rId239" Type="http://schemas.openxmlformats.org/officeDocument/2006/relationships/hyperlink" Target="cid:25a2b86c2" TargetMode="External"/><Relationship Id="rId250" Type="http://schemas.openxmlformats.org/officeDocument/2006/relationships/image" Target="cid:4fda174d13" TargetMode="External"/><Relationship Id="rId271" Type="http://schemas.openxmlformats.org/officeDocument/2006/relationships/hyperlink" Target="cid:bb0725832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24" Type="http://schemas.openxmlformats.org/officeDocument/2006/relationships/image" Target="cid:97a883f913" TargetMode="External"/><Relationship Id="rId45" Type="http://schemas.openxmlformats.org/officeDocument/2006/relationships/hyperlink" Target="cid:cb1fd4bc2" TargetMode="External"/><Relationship Id="rId66" Type="http://schemas.openxmlformats.org/officeDocument/2006/relationships/image" Target="cid:38f9f3713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152" Type="http://schemas.openxmlformats.org/officeDocument/2006/relationships/image" Target="cid:ecaa3d3d13" TargetMode="External"/><Relationship Id="rId173" Type="http://schemas.openxmlformats.org/officeDocument/2006/relationships/hyperlink" Target="cid:2421fe292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229" Type="http://schemas.openxmlformats.org/officeDocument/2006/relationships/hyperlink" Target="cid:196d9852" TargetMode="External"/><Relationship Id="rId240" Type="http://schemas.openxmlformats.org/officeDocument/2006/relationships/image" Target="cid:25a2b89113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35" Type="http://schemas.openxmlformats.org/officeDocument/2006/relationships/hyperlink" Target="cid:bbb2de7c2" TargetMode="External"/><Relationship Id="rId56" Type="http://schemas.openxmlformats.org/officeDocument/2006/relationships/image" Target="cid:e76dc9a413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17" Type="http://schemas.openxmlformats.org/officeDocument/2006/relationships/hyperlink" Target="cid:5588ec4e2" TargetMode="External"/><Relationship Id="rId8" Type="http://schemas.openxmlformats.org/officeDocument/2006/relationships/image" Target="cid:7393133f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42" Type="http://schemas.openxmlformats.org/officeDocument/2006/relationships/image" Target="cid:e129789e13" TargetMode="External"/><Relationship Id="rId163" Type="http://schemas.openxmlformats.org/officeDocument/2006/relationships/hyperlink" Target="cid:a6fd2d02" TargetMode="External"/><Relationship Id="rId184" Type="http://schemas.openxmlformats.org/officeDocument/2006/relationships/image" Target="cid:4d58e2a713" TargetMode="External"/><Relationship Id="rId189" Type="http://schemas.openxmlformats.org/officeDocument/2006/relationships/hyperlink" Target="cid:5dbe5bc82" TargetMode="External"/><Relationship Id="rId219" Type="http://schemas.openxmlformats.org/officeDocument/2006/relationships/hyperlink" Target="cid:e2b490a42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0" Type="http://schemas.openxmlformats.org/officeDocument/2006/relationships/image" Target="cid:196d9a913" TargetMode="External"/><Relationship Id="rId235" Type="http://schemas.openxmlformats.org/officeDocument/2006/relationships/hyperlink" Target="cid:112842e72" TargetMode="External"/><Relationship Id="rId251" Type="http://schemas.openxmlformats.org/officeDocument/2006/relationships/hyperlink" Target="cid:53f9d4bf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25" Type="http://schemas.openxmlformats.org/officeDocument/2006/relationships/hyperlink" Target="cid:97aae1182" TargetMode="External"/><Relationship Id="rId46" Type="http://schemas.openxmlformats.org/officeDocument/2006/relationships/image" Target="cid:cb1fd4e013" TargetMode="External"/><Relationship Id="rId67" Type="http://schemas.openxmlformats.org/officeDocument/2006/relationships/hyperlink" Target="cid:3922740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272" Type="http://schemas.openxmlformats.org/officeDocument/2006/relationships/image" Target="cid:bb0725a813" TargetMode="External"/><Relationship Id="rId293" Type="http://schemas.openxmlformats.org/officeDocument/2006/relationships/hyperlink" Target="cid:e43b3fa02" TargetMode="External"/><Relationship Id="rId302" Type="http://schemas.openxmlformats.org/officeDocument/2006/relationships/image" Target="cid:41f092313" TargetMode="External"/><Relationship Id="rId307" Type="http://schemas.openxmlformats.org/officeDocument/2006/relationships/hyperlink" Target="cid:2722c4b82" TargetMode="External"/><Relationship Id="rId323" Type="http://schemas.openxmlformats.org/officeDocument/2006/relationships/hyperlink" Target="cid:756b0cf62" TargetMode="External"/><Relationship Id="rId328" Type="http://schemas.openxmlformats.org/officeDocument/2006/relationships/image" Target="cid:88fc8e9d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32" Type="http://schemas.openxmlformats.org/officeDocument/2006/relationships/image" Target="cid:c246516c13" TargetMode="External"/><Relationship Id="rId153" Type="http://schemas.openxmlformats.org/officeDocument/2006/relationships/hyperlink" Target="cid:ed7946d52" TargetMode="External"/><Relationship Id="rId174" Type="http://schemas.openxmlformats.org/officeDocument/2006/relationships/image" Target="cid:2421fe4c13" TargetMode="External"/><Relationship Id="rId179" Type="http://schemas.openxmlformats.org/officeDocument/2006/relationships/hyperlink" Target="cid:4307d8b3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0" Type="http://schemas.openxmlformats.org/officeDocument/2006/relationships/image" Target="cid:e2b490ca13" TargetMode="External"/><Relationship Id="rId225" Type="http://schemas.openxmlformats.org/officeDocument/2006/relationships/hyperlink" Target="cid:fd1fb7c42" TargetMode="External"/><Relationship Id="rId241" Type="http://schemas.openxmlformats.org/officeDocument/2006/relationships/hyperlink" Target="cid:2accc0ce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15" Type="http://schemas.openxmlformats.org/officeDocument/2006/relationships/hyperlink" Target="cid:7dde59952" TargetMode="External"/><Relationship Id="rId36" Type="http://schemas.openxmlformats.org/officeDocument/2006/relationships/image" Target="cid:bbb2dea413" TargetMode="External"/><Relationship Id="rId57" Type="http://schemas.openxmlformats.org/officeDocument/2006/relationships/hyperlink" Target="cid:eca839e5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262" Type="http://schemas.openxmlformats.org/officeDocument/2006/relationships/image" Target="cid:7804083513" TargetMode="External"/><Relationship Id="rId283" Type="http://schemas.openxmlformats.org/officeDocument/2006/relationships/hyperlink" Target="cid:d51f220c2" TargetMode="External"/><Relationship Id="rId313" Type="http://schemas.openxmlformats.org/officeDocument/2006/relationships/hyperlink" Target="cid:460f5a652" TargetMode="External"/><Relationship Id="rId318" Type="http://schemas.openxmlformats.org/officeDocument/2006/relationships/image" Target="cid:5588ec7013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78" Type="http://schemas.openxmlformats.org/officeDocument/2006/relationships/image" Target="cid:27d3d8c413" TargetMode="External"/><Relationship Id="rId94" Type="http://schemas.openxmlformats.org/officeDocument/2006/relationships/image" Target="cid:4bad0c6813" TargetMode="External"/><Relationship Id="rId99" Type="http://schemas.openxmlformats.org/officeDocument/2006/relationships/hyperlink" Target="cid:6fdc68d82" TargetMode="External"/><Relationship Id="rId101" Type="http://schemas.openxmlformats.org/officeDocument/2006/relationships/hyperlink" Target="cid:750aa1bc2" TargetMode="External"/><Relationship Id="rId122" Type="http://schemas.openxmlformats.org/officeDocument/2006/relationships/image" Target="cid:a88b2fa613" TargetMode="External"/><Relationship Id="rId143" Type="http://schemas.openxmlformats.org/officeDocument/2006/relationships/hyperlink" Target="cid:e2636a2d2" TargetMode="External"/><Relationship Id="rId148" Type="http://schemas.openxmlformats.org/officeDocument/2006/relationships/image" Target="cid:e39a52ae13" TargetMode="External"/><Relationship Id="rId164" Type="http://schemas.openxmlformats.org/officeDocument/2006/relationships/image" Target="cid:a6fd2fd13" TargetMode="External"/><Relationship Id="rId169" Type="http://schemas.openxmlformats.org/officeDocument/2006/relationships/hyperlink" Target="cid:1600d1d42" TargetMode="External"/><Relationship Id="rId185" Type="http://schemas.openxmlformats.org/officeDocument/2006/relationships/hyperlink" Target="cid:531d4de22" TargetMode="External"/><Relationship Id="rId4" Type="http://schemas.openxmlformats.org/officeDocument/2006/relationships/image" Target="../media/image2.jpeg"/><Relationship Id="rId9" Type="http://schemas.openxmlformats.org/officeDocument/2006/relationships/hyperlink" Target="cid:739529052" TargetMode="External"/><Relationship Id="rId180" Type="http://schemas.openxmlformats.org/officeDocument/2006/relationships/image" Target="cid:4307d8dd13" TargetMode="External"/><Relationship Id="rId210" Type="http://schemas.openxmlformats.org/officeDocument/2006/relationships/image" Target="cid:be9a3ee8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52" Type="http://schemas.openxmlformats.org/officeDocument/2006/relationships/image" Target="cid:53f9d4e613" TargetMode="External"/><Relationship Id="rId273" Type="http://schemas.openxmlformats.org/officeDocument/2006/relationships/hyperlink" Target="cid:bb0832652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329" Type="http://schemas.openxmlformats.org/officeDocument/2006/relationships/hyperlink" Target="cid:89df9e5f2" TargetMode="External"/><Relationship Id="rId47" Type="http://schemas.openxmlformats.org/officeDocument/2006/relationships/hyperlink" Target="cid:d0b588612" TargetMode="External"/><Relationship Id="rId68" Type="http://schemas.openxmlformats.org/officeDocument/2006/relationships/image" Target="cid:392276913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33" Type="http://schemas.openxmlformats.org/officeDocument/2006/relationships/hyperlink" Target="cid:c8af4ef42" TargetMode="External"/><Relationship Id="rId154" Type="http://schemas.openxmlformats.org/officeDocument/2006/relationships/image" Target="cid:ed79471e13" TargetMode="External"/><Relationship Id="rId175" Type="http://schemas.openxmlformats.org/officeDocument/2006/relationships/hyperlink" Target="cid:2a30eb842" TargetMode="External"/><Relationship Id="rId196" Type="http://schemas.openxmlformats.org/officeDocument/2006/relationships/image" Target="cid:9571363a13" TargetMode="External"/><Relationship Id="rId200" Type="http://schemas.openxmlformats.org/officeDocument/2006/relationships/image" Target="cid:9fc12dfe13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42" Type="http://schemas.openxmlformats.org/officeDocument/2006/relationships/image" Target="cid:2accc0ec13" TargetMode="External"/><Relationship Id="rId263" Type="http://schemas.openxmlformats.org/officeDocument/2006/relationships/hyperlink" Target="cid:7d2b2ff72" TargetMode="External"/><Relationship Id="rId284" Type="http://schemas.openxmlformats.org/officeDocument/2006/relationships/image" Target="cid:d51f223613" TargetMode="External"/><Relationship Id="rId319" Type="http://schemas.openxmlformats.org/officeDocument/2006/relationships/hyperlink" Target="cid:64f5efd42" TargetMode="External"/><Relationship Id="rId37" Type="http://schemas.openxmlformats.org/officeDocument/2006/relationships/hyperlink" Target="cid:bbb631c12" TargetMode="External"/><Relationship Id="rId58" Type="http://schemas.openxmlformats.org/officeDocument/2006/relationships/image" Target="cid:eca83a0c13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23" Type="http://schemas.openxmlformats.org/officeDocument/2006/relationships/hyperlink" Target="cid:b896ad462" TargetMode="External"/><Relationship Id="rId144" Type="http://schemas.openxmlformats.org/officeDocument/2006/relationships/image" Target="cid:e2636a6713" TargetMode="External"/><Relationship Id="rId330" Type="http://schemas.openxmlformats.org/officeDocument/2006/relationships/image" Target="cid:89dfa1d413" TargetMode="External"/><Relationship Id="rId90" Type="http://schemas.openxmlformats.org/officeDocument/2006/relationships/image" Target="cid:3c6fa8b013" TargetMode="External"/><Relationship Id="rId165" Type="http://schemas.openxmlformats.org/officeDocument/2006/relationships/hyperlink" Target="cid:a9baa6a2" TargetMode="External"/><Relationship Id="rId186" Type="http://schemas.openxmlformats.org/officeDocument/2006/relationships/image" Target="cid:531d4e0813" TargetMode="External"/><Relationship Id="rId211" Type="http://schemas.openxmlformats.org/officeDocument/2006/relationships/hyperlink" Target="cid:c607a7f12" TargetMode="External"/><Relationship Id="rId232" Type="http://schemas.openxmlformats.org/officeDocument/2006/relationships/image" Target="cid:7e6338613" TargetMode="External"/><Relationship Id="rId253" Type="http://schemas.openxmlformats.org/officeDocument/2006/relationships/hyperlink" Target="cid:592330e12" TargetMode="External"/><Relationship Id="rId274" Type="http://schemas.openxmlformats.org/officeDocument/2006/relationships/image" Target="cid:bb08328813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27" Type="http://schemas.openxmlformats.org/officeDocument/2006/relationships/hyperlink" Target="cid:9cc12f202" TargetMode="External"/><Relationship Id="rId48" Type="http://schemas.openxmlformats.org/officeDocument/2006/relationships/image" Target="cid:d0b5888713" TargetMode="External"/><Relationship Id="rId69" Type="http://schemas.openxmlformats.org/officeDocument/2006/relationships/hyperlink" Target="cid:e0ef2af2" TargetMode="External"/><Relationship Id="rId113" Type="http://schemas.openxmlformats.org/officeDocument/2006/relationships/hyperlink" Target="cid:93d06cfe2" TargetMode="External"/><Relationship Id="rId134" Type="http://schemas.openxmlformats.org/officeDocument/2006/relationships/image" Target="cid:c8af4f1913" TargetMode="External"/><Relationship Id="rId320" Type="http://schemas.openxmlformats.org/officeDocument/2006/relationships/image" Target="cid:64f5effa13" TargetMode="External"/><Relationship Id="rId80" Type="http://schemas.openxmlformats.org/officeDocument/2006/relationships/image" Target="cid:27d58f7c13" TargetMode="External"/><Relationship Id="rId155" Type="http://schemas.openxmlformats.org/officeDocument/2006/relationships/hyperlink" Target="cid:f09b1ba62" TargetMode="External"/><Relationship Id="rId176" Type="http://schemas.openxmlformats.org/officeDocument/2006/relationships/image" Target="cid:2a30ebbf13" TargetMode="External"/><Relationship Id="rId197" Type="http://schemas.openxmlformats.org/officeDocument/2006/relationships/hyperlink" Target="cid:9a94d6742" TargetMode="External"/><Relationship Id="rId201" Type="http://schemas.openxmlformats.org/officeDocument/2006/relationships/hyperlink" Target="cid:a60cac882" TargetMode="External"/><Relationship Id="rId222" Type="http://schemas.openxmlformats.org/officeDocument/2006/relationships/image" Target="cid:e7d8c5be13" TargetMode="External"/><Relationship Id="rId243" Type="http://schemas.openxmlformats.org/officeDocument/2006/relationships/hyperlink" Target="cid:2fee70f82" TargetMode="External"/><Relationship Id="rId264" Type="http://schemas.openxmlformats.org/officeDocument/2006/relationships/image" Target="cid:7d2b301d13" TargetMode="External"/><Relationship Id="rId285" Type="http://schemas.openxmlformats.org/officeDocument/2006/relationships/hyperlink" Target="cid:d9df1e0c2" TargetMode="External"/><Relationship Id="rId17" Type="http://schemas.openxmlformats.org/officeDocument/2006/relationships/hyperlink" Target="cid:883802342" TargetMode="External"/><Relationship Id="rId38" Type="http://schemas.openxmlformats.org/officeDocument/2006/relationships/image" Target="cid:bbb631eb13" TargetMode="External"/><Relationship Id="rId59" Type="http://schemas.openxmlformats.org/officeDocument/2006/relationships/hyperlink" Target="cid:ef30262e2" TargetMode="External"/><Relationship Id="rId103" Type="http://schemas.openxmlformats.org/officeDocument/2006/relationships/hyperlink" Target="cid:7a31edb12" TargetMode="External"/><Relationship Id="rId124" Type="http://schemas.openxmlformats.org/officeDocument/2006/relationships/image" Target="cid:b896ad6d13" TargetMode="External"/><Relationship Id="rId310" Type="http://schemas.openxmlformats.org/officeDocument/2006/relationships/image" Target="cid:2c47223813" TargetMode="External"/><Relationship Id="rId70" Type="http://schemas.openxmlformats.org/officeDocument/2006/relationships/image" Target="cid:e0ef2d2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66" Type="http://schemas.openxmlformats.org/officeDocument/2006/relationships/image" Target="cid:a9baa8e13" TargetMode="External"/><Relationship Id="rId187" Type="http://schemas.openxmlformats.org/officeDocument/2006/relationships/hyperlink" Target="cid:579a7efa2" TargetMode="External"/><Relationship Id="rId331" Type="http://schemas.openxmlformats.org/officeDocument/2006/relationships/hyperlink" Target="cid:8e511c9c2" TargetMode="External"/><Relationship Id="rId1" Type="http://schemas.openxmlformats.org/officeDocument/2006/relationships/image" Target="../media/image1.jpeg"/><Relationship Id="rId212" Type="http://schemas.openxmlformats.org/officeDocument/2006/relationships/image" Target="cid:c607a81c13" TargetMode="External"/><Relationship Id="rId233" Type="http://schemas.openxmlformats.org/officeDocument/2006/relationships/hyperlink" Target="cid:bf349ae2" TargetMode="External"/><Relationship Id="rId254" Type="http://schemas.openxmlformats.org/officeDocument/2006/relationships/image" Target="cid:5923310913" TargetMode="External"/><Relationship Id="rId28" Type="http://schemas.openxmlformats.org/officeDocument/2006/relationships/image" Target="cid:9cc12f6e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75" Type="http://schemas.openxmlformats.org/officeDocument/2006/relationships/hyperlink" Target="cid:bb0a5c3f2" TargetMode="External"/><Relationship Id="rId296" Type="http://schemas.openxmlformats.org/officeDocument/2006/relationships/image" Target="cid:ea6dd08913" TargetMode="External"/><Relationship Id="rId300" Type="http://schemas.openxmlformats.org/officeDocument/2006/relationships/image" Target="cid:fe112e9913" TargetMode="External"/><Relationship Id="rId60" Type="http://schemas.openxmlformats.org/officeDocument/2006/relationships/image" Target="cid:ef302654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56" Type="http://schemas.openxmlformats.org/officeDocument/2006/relationships/image" Target="cid:f09b1bd013" TargetMode="External"/><Relationship Id="rId177" Type="http://schemas.openxmlformats.org/officeDocument/2006/relationships/hyperlink" Target="cid:2e6f58082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202" Type="http://schemas.openxmlformats.org/officeDocument/2006/relationships/image" Target="cid:a60cacae13" TargetMode="External"/><Relationship Id="rId223" Type="http://schemas.openxmlformats.org/officeDocument/2006/relationships/hyperlink" Target="cid:ed01ac172" TargetMode="External"/><Relationship Id="rId244" Type="http://schemas.openxmlformats.org/officeDocument/2006/relationships/image" Target="cid:2fee711c13" TargetMode="External"/><Relationship Id="rId18" Type="http://schemas.openxmlformats.org/officeDocument/2006/relationships/image" Target="cid:8838026613" TargetMode="External"/><Relationship Id="rId39" Type="http://schemas.openxmlformats.org/officeDocument/2006/relationships/hyperlink" Target="cid:bbbaca6d2" TargetMode="External"/><Relationship Id="rId265" Type="http://schemas.openxmlformats.org/officeDocument/2006/relationships/hyperlink" Target="cid:8c9b56672" TargetMode="External"/><Relationship Id="rId286" Type="http://schemas.openxmlformats.org/officeDocument/2006/relationships/image" Target="cid:d9df1e3413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25" Type="http://schemas.openxmlformats.org/officeDocument/2006/relationships/hyperlink" Target="cid:b8993a7d2" TargetMode="External"/><Relationship Id="rId146" Type="http://schemas.openxmlformats.org/officeDocument/2006/relationships/image" Target="cid:e293c51913" TargetMode="External"/><Relationship Id="rId167" Type="http://schemas.openxmlformats.org/officeDocument/2006/relationships/hyperlink" Target="cid:fa4c65f2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32" Type="http://schemas.openxmlformats.org/officeDocument/2006/relationships/image" Target="cid:8e511cc513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234" Type="http://schemas.openxmlformats.org/officeDocument/2006/relationships/image" Target="cid:bf349d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55" Type="http://schemas.openxmlformats.org/officeDocument/2006/relationships/hyperlink" Target="cid:688eac6f2" TargetMode="External"/><Relationship Id="rId276" Type="http://schemas.openxmlformats.org/officeDocument/2006/relationships/image" Target="cid:bb0a5c6213" TargetMode="External"/><Relationship Id="rId297" Type="http://schemas.openxmlformats.org/officeDocument/2006/relationships/hyperlink" Target="cid:f8f29c962" TargetMode="External"/><Relationship Id="rId40" Type="http://schemas.openxmlformats.org/officeDocument/2006/relationships/image" Target="cid:bbbaca8f13" TargetMode="External"/><Relationship Id="rId115" Type="http://schemas.openxmlformats.org/officeDocument/2006/relationships/hyperlink" Target="cid:9917342c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22" Type="http://schemas.openxmlformats.org/officeDocument/2006/relationships/image" Target="cid:7569af63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9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E30" sqref="E30"/>
    </sheetView>
  </sheetViews>
  <sheetFormatPr defaultRowHeight="11.25"/>
  <cols>
    <col min="1" max="1" width="7.75" style="1" customWidth="1"/>
    <col min="2" max="2" width="3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2">
      <c r="A1" s="5"/>
      <c r="B1" s="6"/>
      <c r="C1" s="7"/>
      <c r="D1" s="8"/>
      <c r="E1" s="9" t="s">
        <v>0</v>
      </c>
      <c r="F1" s="23" t="s">
        <v>1</v>
      </c>
      <c r="G1" s="10" t="s">
        <v>44</v>
      </c>
      <c r="H1" s="23" t="s">
        <v>2</v>
      </c>
      <c r="I1" s="17" t="s">
        <v>42</v>
      </c>
      <c r="J1" s="18" t="s">
        <v>43</v>
      </c>
      <c r="K1" s="19" t="s">
        <v>45</v>
      </c>
      <c r="L1" s="19" t="s">
        <v>46</v>
      </c>
    </row>
    <row r="2" spans="1:12">
      <c r="A2" s="11" t="s">
        <v>3</v>
      </c>
      <c r="B2" s="12"/>
      <c r="C2" s="57" t="s">
        <v>4</v>
      </c>
      <c r="D2" s="57"/>
      <c r="E2" s="13"/>
      <c r="F2" s="24"/>
      <c r="G2" s="14"/>
      <c r="H2" s="24"/>
      <c r="I2" s="20"/>
      <c r="J2" s="21"/>
      <c r="K2" s="22"/>
      <c r="L2" s="22"/>
    </row>
    <row r="3" spans="1:12">
      <c r="A3" s="58" t="s">
        <v>5</v>
      </c>
      <c r="B3" s="58"/>
      <c r="C3" s="58"/>
      <c r="D3" s="58"/>
      <c r="E3" s="15">
        <f>RA!D7</f>
        <v>18878282.978100002</v>
      </c>
      <c r="F3" s="25">
        <f>RA!I7</f>
        <v>1969501.4065</v>
      </c>
      <c r="G3" s="16">
        <f>E3-F3</f>
        <v>16908781.571600001</v>
      </c>
      <c r="H3" s="27">
        <f>RA!J7</f>
        <v>10.432629963142</v>
      </c>
      <c r="I3" s="20">
        <f>SUM(I4:I39)</f>
        <v>18878286.623157561</v>
      </c>
      <c r="J3" s="21">
        <f>SUM(J4:J39)</f>
        <v>16908781.619369961</v>
      </c>
      <c r="K3" s="22">
        <f>E3-I3</f>
        <v>-3.6450575590133667</v>
      </c>
      <c r="L3" s="22">
        <f>G3-J3</f>
        <v>-4.7769960016012192E-2</v>
      </c>
    </row>
    <row r="4" spans="1:12">
      <c r="A4" s="59">
        <f>RA!A8</f>
        <v>41652</v>
      </c>
      <c r="B4" s="12">
        <v>12</v>
      </c>
      <c r="C4" s="56" t="s">
        <v>6</v>
      </c>
      <c r="D4" s="56"/>
      <c r="E4" s="15">
        <f>VLOOKUP(C4,RA!B8:D39,3,0)</f>
        <v>895098.96600000001</v>
      </c>
      <c r="F4" s="25">
        <f>VLOOKUP(C4,RA!B8:I43,8,0)</f>
        <v>90872.634300000005</v>
      </c>
      <c r="G4" s="16">
        <f t="shared" ref="G4:G39" si="0">E4-F4</f>
        <v>804226.33169999998</v>
      </c>
      <c r="H4" s="27">
        <f>RA!J8</f>
        <v>10.152244360876599</v>
      </c>
      <c r="I4" s="20">
        <f>VLOOKUP(B4,RMS!B:D,3,FALSE)</f>
        <v>895099.79785470106</v>
      </c>
      <c r="J4" s="21">
        <f>VLOOKUP(B4,RMS!B:E,4,FALSE)</f>
        <v>804226.33372734999</v>
      </c>
      <c r="K4" s="22">
        <f t="shared" ref="K4:K39" si="1">E4-I4</f>
        <v>-0.83185470104217529</v>
      </c>
      <c r="L4" s="22">
        <f t="shared" ref="L4:L39" si="2">G4-J4</f>
        <v>-2.0273500122129917E-3</v>
      </c>
    </row>
    <row r="5" spans="1:12">
      <c r="A5" s="59"/>
      <c r="B5" s="12">
        <v>13</v>
      </c>
      <c r="C5" s="56" t="s">
        <v>7</v>
      </c>
      <c r="D5" s="56"/>
      <c r="E5" s="15">
        <f>VLOOKUP(C5,RA!B8:D40,3,0)</f>
        <v>101779.7721</v>
      </c>
      <c r="F5" s="25">
        <f>VLOOKUP(C5,RA!B9:I44,8,0)</f>
        <v>22355.209599999998</v>
      </c>
      <c r="G5" s="16">
        <f t="shared" si="0"/>
        <v>79424.5625</v>
      </c>
      <c r="H5" s="27">
        <f>RA!J9</f>
        <v>21.964295202032599</v>
      </c>
      <c r="I5" s="20">
        <f>VLOOKUP(B5,RMS!B:D,3,FALSE)</f>
        <v>101779.802271636</v>
      </c>
      <c r="J5" s="21">
        <f>VLOOKUP(B5,RMS!B:E,4,FALSE)</f>
        <v>79424.561308993303</v>
      </c>
      <c r="K5" s="22">
        <f t="shared" si="1"/>
        <v>-3.0171635997248814E-2</v>
      </c>
      <c r="L5" s="22">
        <f t="shared" si="2"/>
        <v>1.1910066968994215E-3</v>
      </c>
    </row>
    <row r="6" spans="1:12">
      <c r="A6" s="59"/>
      <c r="B6" s="12">
        <v>14</v>
      </c>
      <c r="C6" s="56" t="s">
        <v>8</v>
      </c>
      <c r="D6" s="56"/>
      <c r="E6" s="15">
        <f>VLOOKUP(C6,RA!B10:D41,3,0)</f>
        <v>137150.05840000001</v>
      </c>
      <c r="F6" s="25">
        <f>VLOOKUP(C6,RA!B10:I45,8,0)</f>
        <v>35743.987399999998</v>
      </c>
      <c r="G6" s="16">
        <f t="shared" si="0"/>
        <v>101406.07100000001</v>
      </c>
      <c r="H6" s="27">
        <f>RA!J10</f>
        <v>26.061955654260199</v>
      </c>
      <c r="I6" s="20">
        <f>VLOOKUP(B6,RMS!B:D,3,FALSE)</f>
        <v>137151.876741026</v>
      </c>
      <c r="J6" s="21">
        <f>VLOOKUP(B6,RMS!B:E,4,FALSE)</f>
        <v>101406.07114529901</v>
      </c>
      <c r="K6" s="22">
        <f t="shared" si="1"/>
        <v>-1.8183410259953234</v>
      </c>
      <c r="L6" s="22">
        <f t="shared" si="2"/>
        <v>-1.4529899635817856E-4</v>
      </c>
    </row>
    <row r="7" spans="1:12">
      <c r="A7" s="59"/>
      <c r="B7" s="12">
        <v>15</v>
      </c>
      <c r="C7" s="56" t="s">
        <v>9</v>
      </c>
      <c r="D7" s="56"/>
      <c r="E7" s="15">
        <f>VLOOKUP(C7,RA!B10:D42,3,0)</f>
        <v>89247.565100000007</v>
      </c>
      <c r="F7" s="25">
        <f>VLOOKUP(C7,RA!B11:I46,8,0)</f>
        <v>10734.6183</v>
      </c>
      <c r="G7" s="16">
        <f t="shared" si="0"/>
        <v>78512.946800000005</v>
      </c>
      <c r="H7" s="27">
        <f>RA!J11</f>
        <v>12.0279116724048</v>
      </c>
      <c r="I7" s="20">
        <f>VLOOKUP(B7,RMS!B:D,3,FALSE)</f>
        <v>89247.581411111096</v>
      </c>
      <c r="J7" s="21">
        <f>VLOOKUP(B7,RMS!B:E,4,FALSE)</f>
        <v>78512.947000854707</v>
      </c>
      <c r="K7" s="22">
        <f t="shared" si="1"/>
        <v>-1.6311111088725738E-2</v>
      </c>
      <c r="L7" s="22">
        <f t="shared" si="2"/>
        <v>-2.0085470168851316E-4</v>
      </c>
    </row>
    <row r="8" spans="1:12">
      <c r="A8" s="59"/>
      <c r="B8" s="12">
        <v>16</v>
      </c>
      <c r="C8" s="56" t="s">
        <v>10</v>
      </c>
      <c r="D8" s="56"/>
      <c r="E8" s="15">
        <f>VLOOKUP(C8,RA!B12:D43,3,0)</f>
        <v>294646.56670000002</v>
      </c>
      <c r="F8" s="25">
        <f>VLOOKUP(C8,RA!B12:I47,8,0)</f>
        <v>-7345.7713999999996</v>
      </c>
      <c r="G8" s="16">
        <f t="shared" si="0"/>
        <v>301992.33810000005</v>
      </c>
      <c r="H8" s="27">
        <f>RA!J12</f>
        <v>-2.49307890543969</v>
      </c>
      <c r="I8" s="20">
        <f>VLOOKUP(B8,RMS!B:D,3,FALSE)</f>
        <v>294646.55799059803</v>
      </c>
      <c r="J8" s="21">
        <f>VLOOKUP(B8,RMS!B:E,4,FALSE)</f>
        <v>301992.33842649602</v>
      </c>
      <c r="K8" s="22">
        <f t="shared" si="1"/>
        <v>8.7094019982032478E-3</v>
      </c>
      <c r="L8" s="22">
        <f t="shared" si="2"/>
        <v>-3.2649596687406301E-4</v>
      </c>
    </row>
    <row r="9" spans="1:12">
      <c r="A9" s="59"/>
      <c r="B9" s="12">
        <v>17</v>
      </c>
      <c r="C9" s="56" t="s">
        <v>11</v>
      </c>
      <c r="D9" s="56"/>
      <c r="E9" s="15">
        <f>VLOOKUP(C9,RA!B12:D44,3,0)</f>
        <v>426120.83270000003</v>
      </c>
      <c r="F9" s="25">
        <f>VLOOKUP(C9,RA!B13:I48,8,0)</f>
        <v>72159.087</v>
      </c>
      <c r="G9" s="16">
        <f t="shared" si="0"/>
        <v>353961.74570000003</v>
      </c>
      <c r="H9" s="27">
        <f>RA!J13</f>
        <v>16.9339495895527</v>
      </c>
      <c r="I9" s="20">
        <f>VLOOKUP(B9,RMS!B:D,3,FALSE)</f>
        <v>426120.99069743598</v>
      </c>
      <c r="J9" s="21">
        <f>VLOOKUP(B9,RMS!B:E,4,FALSE)</f>
        <v>353961.74575128203</v>
      </c>
      <c r="K9" s="22">
        <f t="shared" si="1"/>
        <v>-0.15799743594834581</v>
      </c>
      <c r="L9" s="22">
        <f t="shared" si="2"/>
        <v>-5.1281997002661228E-5</v>
      </c>
    </row>
    <row r="10" spans="1:12">
      <c r="A10" s="59"/>
      <c r="B10" s="12">
        <v>18</v>
      </c>
      <c r="C10" s="56" t="s">
        <v>12</v>
      </c>
      <c r="D10" s="56"/>
      <c r="E10" s="15">
        <f>VLOOKUP(C10,RA!B14:D45,3,0)</f>
        <v>215021.90789999999</v>
      </c>
      <c r="F10" s="25">
        <f>VLOOKUP(C10,RA!B14:I49,8,0)</f>
        <v>35865.450900000003</v>
      </c>
      <c r="G10" s="16">
        <f t="shared" si="0"/>
        <v>179156.45699999999</v>
      </c>
      <c r="H10" s="27">
        <f>RA!J14</f>
        <v>16.6799054339523</v>
      </c>
      <c r="I10" s="20">
        <f>VLOOKUP(B10,RMS!B:D,3,FALSE)</f>
        <v>215021.901440171</v>
      </c>
      <c r="J10" s="21">
        <f>VLOOKUP(B10,RMS!B:E,4,FALSE)</f>
        <v>179156.457249573</v>
      </c>
      <c r="K10" s="22">
        <f t="shared" si="1"/>
        <v>6.4598289900459349E-3</v>
      </c>
      <c r="L10" s="22">
        <f t="shared" si="2"/>
        <v>-2.4957300047390163E-4</v>
      </c>
    </row>
    <row r="11" spans="1:12">
      <c r="A11" s="59"/>
      <c r="B11" s="12">
        <v>19</v>
      </c>
      <c r="C11" s="56" t="s">
        <v>13</v>
      </c>
      <c r="D11" s="56"/>
      <c r="E11" s="15">
        <f>VLOOKUP(C11,RA!B14:D46,3,0)</f>
        <v>109315.49830000001</v>
      </c>
      <c r="F11" s="25">
        <f>VLOOKUP(C11,RA!B15:I50,8,0)</f>
        <v>20795.5144</v>
      </c>
      <c r="G11" s="16">
        <f t="shared" si="0"/>
        <v>88519.983900000007</v>
      </c>
      <c r="H11" s="27">
        <f>RA!J15</f>
        <v>19.023390757392701</v>
      </c>
      <c r="I11" s="20">
        <f>VLOOKUP(B11,RMS!B:D,3,FALSE)</f>
        <v>109315.550112821</v>
      </c>
      <c r="J11" s="21">
        <f>VLOOKUP(B11,RMS!B:E,4,FALSE)</f>
        <v>88519.983524786294</v>
      </c>
      <c r="K11" s="22">
        <f t="shared" si="1"/>
        <v>-5.1812820995110087E-2</v>
      </c>
      <c r="L11" s="22">
        <f t="shared" si="2"/>
        <v>3.7521371268667281E-4</v>
      </c>
    </row>
    <row r="12" spans="1:12">
      <c r="A12" s="59"/>
      <c r="B12" s="12">
        <v>21</v>
      </c>
      <c r="C12" s="56" t="s">
        <v>14</v>
      </c>
      <c r="D12" s="56"/>
      <c r="E12" s="15">
        <f>VLOOKUP(C12,RA!B16:D47,3,0)</f>
        <v>591964.67799999996</v>
      </c>
      <c r="F12" s="25">
        <f>VLOOKUP(C12,RA!B16:I51,8,0)</f>
        <v>39288.843200000003</v>
      </c>
      <c r="G12" s="16">
        <f t="shared" si="0"/>
        <v>552675.83479999995</v>
      </c>
      <c r="H12" s="27">
        <f>RA!J16</f>
        <v>6.6370249205983898</v>
      </c>
      <c r="I12" s="20">
        <f>VLOOKUP(B12,RMS!B:D,3,FALSE)</f>
        <v>591964.5196</v>
      </c>
      <c r="J12" s="21">
        <f>VLOOKUP(B12,RMS!B:E,4,FALSE)</f>
        <v>552675.83479999995</v>
      </c>
      <c r="K12" s="22">
        <f t="shared" si="1"/>
        <v>0.15839999995660037</v>
      </c>
      <c r="L12" s="22">
        <f t="shared" si="2"/>
        <v>0</v>
      </c>
    </row>
    <row r="13" spans="1:12">
      <c r="A13" s="59"/>
      <c r="B13" s="12">
        <v>22</v>
      </c>
      <c r="C13" s="56" t="s">
        <v>15</v>
      </c>
      <c r="D13" s="56"/>
      <c r="E13" s="15">
        <f>VLOOKUP(C13,RA!B16:D48,3,0)</f>
        <v>869766.74739999999</v>
      </c>
      <c r="F13" s="25">
        <f>VLOOKUP(C13,RA!B17:I52,8,0)</f>
        <v>37352.716200000003</v>
      </c>
      <c r="G13" s="16">
        <f t="shared" si="0"/>
        <v>832414.03119999997</v>
      </c>
      <c r="H13" s="27">
        <f>RA!J17</f>
        <v>4.2945670562433804</v>
      </c>
      <c r="I13" s="20">
        <f>VLOOKUP(B13,RMS!B:D,3,FALSE)</f>
        <v>869766.81241282099</v>
      </c>
      <c r="J13" s="21">
        <f>VLOOKUP(B13,RMS!B:E,4,FALSE)</f>
        <v>832414.031635897</v>
      </c>
      <c r="K13" s="22">
        <f t="shared" si="1"/>
        <v>-6.501282099634409E-2</v>
      </c>
      <c r="L13" s="22">
        <f t="shared" si="2"/>
        <v>-4.3589703273028135E-4</v>
      </c>
    </row>
    <row r="14" spans="1:12">
      <c r="A14" s="59"/>
      <c r="B14" s="12">
        <v>23</v>
      </c>
      <c r="C14" s="56" t="s">
        <v>16</v>
      </c>
      <c r="D14" s="56"/>
      <c r="E14" s="15">
        <f>VLOOKUP(C14,RA!B18:D49,3,0)</f>
        <v>2597878.7436000002</v>
      </c>
      <c r="F14" s="25">
        <f>VLOOKUP(C14,RA!B18:I53,8,0)</f>
        <v>359671.60369999998</v>
      </c>
      <c r="G14" s="16">
        <f t="shared" si="0"/>
        <v>2238207.1399000003</v>
      </c>
      <c r="H14" s="27">
        <f>RA!J18</f>
        <v>13.844818761694301</v>
      </c>
      <c r="I14" s="20">
        <f>VLOOKUP(B14,RMS!B:D,3,FALSE)</f>
        <v>2597878.7169538499</v>
      </c>
      <c r="J14" s="21">
        <f>VLOOKUP(B14,RMS!B:E,4,FALSE)</f>
        <v>2238207.1373632499</v>
      </c>
      <c r="K14" s="22">
        <f t="shared" si="1"/>
        <v>2.6646150276064873E-2</v>
      </c>
      <c r="L14" s="22">
        <f t="shared" si="2"/>
        <v>2.5367503985762596E-3</v>
      </c>
    </row>
    <row r="15" spans="1:12">
      <c r="A15" s="59"/>
      <c r="B15" s="12">
        <v>24</v>
      </c>
      <c r="C15" s="56" t="s">
        <v>17</v>
      </c>
      <c r="D15" s="56"/>
      <c r="E15" s="15">
        <f>VLOOKUP(C15,RA!B18:D50,3,0)</f>
        <v>639009.89769999997</v>
      </c>
      <c r="F15" s="25">
        <f>VLOOKUP(C15,RA!B19:I54,8,0)</f>
        <v>57229.892200000002</v>
      </c>
      <c r="G15" s="16">
        <f t="shared" si="0"/>
        <v>581780.00549999997</v>
      </c>
      <c r="H15" s="27">
        <f>RA!J19</f>
        <v>8.9560259404413909</v>
      </c>
      <c r="I15" s="20">
        <f>VLOOKUP(B15,RMS!B:D,3,FALSE)</f>
        <v>639009.88843760698</v>
      </c>
      <c r="J15" s="21">
        <f>VLOOKUP(B15,RMS!B:E,4,FALSE)</f>
        <v>581780.004340171</v>
      </c>
      <c r="K15" s="22">
        <f t="shared" si="1"/>
        <v>9.2623929958790541E-3</v>
      </c>
      <c r="L15" s="22">
        <f t="shared" si="2"/>
        <v>1.1598289711400867E-3</v>
      </c>
    </row>
    <row r="16" spans="1:12">
      <c r="A16" s="59"/>
      <c r="B16" s="12">
        <v>25</v>
      </c>
      <c r="C16" s="56" t="s">
        <v>18</v>
      </c>
      <c r="D16" s="56"/>
      <c r="E16" s="15">
        <f>VLOOKUP(C16,RA!B20:D51,3,0)</f>
        <v>1251882.0178</v>
      </c>
      <c r="F16" s="25">
        <f>VLOOKUP(C16,RA!B20:I55,8,0)</f>
        <v>87586.331000000006</v>
      </c>
      <c r="G16" s="16">
        <f t="shared" si="0"/>
        <v>1164295.6868</v>
      </c>
      <c r="H16" s="27">
        <f>RA!J20</f>
        <v>6.9963726417222798</v>
      </c>
      <c r="I16" s="20">
        <f>VLOOKUP(B16,RMS!B:D,3,FALSE)</f>
        <v>1251882.156</v>
      </c>
      <c r="J16" s="21">
        <f>VLOOKUP(B16,RMS!B:E,4,FALSE)</f>
        <v>1164295.6868</v>
      </c>
      <c r="K16" s="22">
        <f t="shared" si="1"/>
        <v>-0.13819999992847443</v>
      </c>
      <c r="L16" s="22">
        <f t="shared" si="2"/>
        <v>0</v>
      </c>
    </row>
    <row r="17" spans="1:12">
      <c r="A17" s="59"/>
      <c r="B17" s="12">
        <v>26</v>
      </c>
      <c r="C17" s="56" t="s">
        <v>19</v>
      </c>
      <c r="D17" s="56"/>
      <c r="E17" s="15">
        <f>VLOOKUP(C17,RA!B20:D52,3,0)</f>
        <v>440559.3872</v>
      </c>
      <c r="F17" s="25">
        <f>VLOOKUP(C17,RA!B21:I56,8,0)</f>
        <v>53721.681900000003</v>
      </c>
      <c r="G17" s="16">
        <f t="shared" si="0"/>
        <v>386837.70529999997</v>
      </c>
      <c r="H17" s="27">
        <f>RA!J21</f>
        <v>12.193970543093201</v>
      </c>
      <c r="I17" s="20">
        <f>VLOOKUP(B17,RMS!B:D,3,FALSE)</f>
        <v>440559.20426777098</v>
      </c>
      <c r="J17" s="21">
        <f>VLOOKUP(B17,RMS!B:E,4,FALSE)</f>
        <v>386837.70505082799</v>
      </c>
      <c r="K17" s="22">
        <f t="shared" si="1"/>
        <v>0.18293222901411355</v>
      </c>
      <c r="L17" s="22">
        <f t="shared" si="2"/>
        <v>2.491719787940383E-4</v>
      </c>
    </row>
    <row r="18" spans="1:12">
      <c r="A18" s="59"/>
      <c r="B18" s="12">
        <v>27</v>
      </c>
      <c r="C18" s="56" t="s">
        <v>20</v>
      </c>
      <c r="D18" s="56"/>
      <c r="E18" s="15">
        <f>VLOOKUP(C18,RA!B22:D53,3,0)</f>
        <v>1232655.5578999999</v>
      </c>
      <c r="F18" s="25">
        <f>VLOOKUP(C18,RA!B22:I57,8,0)</f>
        <v>133805.33439999999</v>
      </c>
      <c r="G18" s="16">
        <f t="shared" si="0"/>
        <v>1098850.2234999998</v>
      </c>
      <c r="H18" s="27">
        <f>RA!J22</f>
        <v>10.8550465328657</v>
      </c>
      <c r="I18" s="20">
        <f>VLOOKUP(B18,RMS!B:D,3,FALSE)</f>
        <v>1232655.8148000001</v>
      </c>
      <c r="J18" s="21">
        <f>VLOOKUP(B18,RMS!B:E,4,FALSE)</f>
        <v>1098850.2220000001</v>
      </c>
      <c r="K18" s="22">
        <f t="shared" si="1"/>
        <v>-0.25690000015310943</v>
      </c>
      <c r="L18" s="22">
        <f t="shared" si="2"/>
        <v>1.4999997802078724E-3</v>
      </c>
    </row>
    <row r="19" spans="1:12">
      <c r="A19" s="59"/>
      <c r="B19" s="12">
        <v>29</v>
      </c>
      <c r="C19" s="56" t="s">
        <v>21</v>
      </c>
      <c r="D19" s="56"/>
      <c r="E19" s="15">
        <f>VLOOKUP(C19,RA!B22:D54,3,0)</f>
        <v>2366418.0162999998</v>
      </c>
      <c r="F19" s="25">
        <f>VLOOKUP(C19,RA!B23:I58,8,0)</f>
        <v>179703.83119999999</v>
      </c>
      <c r="G19" s="16">
        <f t="shared" si="0"/>
        <v>2186714.1850999999</v>
      </c>
      <c r="H19" s="27">
        <f>RA!J23</f>
        <v>7.59391747198472</v>
      </c>
      <c r="I19" s="20">
        <f>VLOOKUP(B19,RMS!B:D,3,FALSE)</f>
        <v>2366418.85098291</v>
      </c>
      <c r="J19" s="21">
        <f>VLOOKUP(B19,RMS!B:E,4,FALSE)</f>
        <v>2186714.2197076902</v>
      </c>
      <c r="K19" s="22">
        <f t="shared" si="1"/>
        <v>-0.83468291023746133</v>
      </c>
      <c r="L19" s="22">
        <f t="shared" si="2"/>
        <v>-3.4607690293341875E-2</v>
      </c>
    </row>
    <row r="20" spans="1:12">
      <c r="A20" s="59"/>
      <c r="B20" s="12">
        <v>31</v>
      </c>
      <c r="C20" s="56" t="s">
        <v>22</v>
      </c>
      <c r="D20" s="56"/>
      <c r="E20" s="15">
        <f>VLOOKUP(C20,RA!B24:D55,3,0)</f>
        <v>310706.85230000003</v>
      </c>
      <c r="F20" s="25">
        <f>VLOOKUP(C20,RA!B24:I59,8,0)</f>
        <v>57021.706400000003</v>
      </c>
      <c r="G20" s="16">
        <f t="shared" si="0"/>
        <v>253685.14590000003</v>
      </c>
      <c r="H20" s="27">
        <f>RA!J24</f>
        <v>18.3522526065641</v>
      </c>
      <c r="I20" s="20">
        <f>VLOOKUP(B20,RMS!B:D,3,FALSE)</f>
        <v>310706.86587492598</v>
      </c>
      <c r="J20" s="21">
        <f>VLOOKUP(B20,RMS!B:E,4,FALSE)</f>
        <v>253685.14502667999</v>
      </c>
      <c r="K20" s="22">
        <f t="shared" si="1"/>
        <v>-1.3574925949797034E-2</v>
      </c>
      <c r="L20" s="22">
        <f t="shared" si="2"/>
        <v>8.7332003749907017E-4</v>
      </c>
    </row>
    <row r="21" spans="1:12">
      <c r="A21" s="59"/>
      <c r="B21" s="12">
        <v>32</v>
      </c>
      <c r="C21" s="56" t="s">
        <v>23</v>
      </c>
      <c r="D21" s="56"/>
      <c r="E21" s="15">
        <f>VLOOKUP(C21,RA!B24:D56,3,0)</f>
        <v>343726.41950000002</v>
      </c>
      <c r="F21" s="25">
        <f>VLOOKUP(C21,RA!B25:I60,8,0)</f>
        <v>29459.521700000001</v>
      </c>
      <c r="G21" s="16">
        <f t="shared" si="0"/>
        <v>314266.89780000004</v>
      </c>
      <c r="H21" s="27">
        <f>RA!J25</f>
        <v>8.5706306029234405</v>
      </c>
      <c r="I21" s="20">
        <f>VLOOKUP(B21,RMS!B:D,3,FALSE)</f>
        <v>343726.41813147301</v>
      </c>
      <c r="J21" s="21">
        <f>VLOOKUP(B21,RMS!B:E,4,FALSE)</f>
        <v>314266.902732432</v>
      </c>
      <c r="K21" s="22">
        <f t="shared" si="1"/>
        <v>1.3685270096175373E-3</v>
      </c>
      <c r="L21" s="22">
        <f t="shared" si="2"/>
        <v>-4.9324319697916508E-3</v>
      </c>
    </row>
    <row r="22" spans="1:12">
      <c r="A22" s="59"/>
      <c r="B22" s="12">
        <v>33</v>
      </c>
      <c r="C22" s="56" t="s">
        <v>24</v>
      </c>
      <c r="D22" s="56"/>
      <c r="E22" s="15">
        <f>VLOOKUP(C22,RA!B26:D57,3,0)</f>
        <v>815722.68839999998</v>
      </c>
      <c r="F22" s="25">
        <f>VLOOKUP(C22,RA!B26:I61,8,0)</f>
        <v>166867.77110000001</v>
      </c>
      <c r="G22" s="16">
        <f t="shared" si="0"/>
        <v>648854.91729999997</v>
      </c>
      <c r="H22" s="27">
        <f>RA!J26</f>
        <v>20.456433721036099</v>
      </c>
      <c r="I22" s="20">
        <f>VLOOKUP(B22,RMS!B:D,3,FALSE)</f>
        <v>815722.73351162497</v>
      </c>
      <c r="J22" s="21">
        <f>VLOOKUP(B22,RMS!B:E,4,FALSE)</f>
        <v>648854.99737647502</v>
      </c>
      <c r="K22" s="22">
        <f t="shared" si="1"/>
        <v>-4.5111624989658594E-2</v>
      </c>
      <c r="L22" s="22">
        <f t="shared" si="2"/>
        <v>-8.0076475045643747E-2</v>
      </c>
    </row>
    <row r="23" spans="1:12">
      <c r="A23" s="59"/>
      <c r="B23" s="12">
        <v>34</v>
      </c>
      <c r="C23" s="56" t="s">
        <v>25</v>
      </c>
      <c r="D23" s="56"/>
      <c r="E23" s="15">
        <f>VLOOKUP(C23,RA!B26:D58,3,0)</f>
        <v>284778.04790000001</v>
      </c>
      <c r="F23" s="25">
        <f>VLOOKUP(C23,RA!B27:I62,8,0)</f>
        <v>81457.126000000004</v>
      </c>
      <c r="G23" s="16">
        <f t="shared" si="0"/>
        <v>203320.92190000002</v>
      </c>
      <c r="H23" s="27">
        <f>RA!J27</f>
        <v>28.603723707174101</v>
      </c>
      <c r="I23" s="20">
        <f>VLOOKUP(B23,RMS!B:D,3,FALSE)</f>
        <v>284778.02640521101</v>
      </c>
      <c r="J23" s="21">
        <f>VLOOKUP(B23,RMS!B:E,4,FALSE)</f>
        <v>203320.918760423</v>
      </c>
      <c r="K23" s="22">
        <f t="shared" si="1"/>
        <v>2.1494788990821689E-2</v>
      </c>
      <c r="L23" s="22">
        <f t="shared" si="2"/>
        <v>3.1395770201925188E-3</v>
      </c>
    </row>
    <row r="24" spans="1:12">
      <c r="A24" s="59"/>
      <c r="B24" s="12">
        <v>35</v>
      </c>
      <c r="C24" s="56" t="s">
        <v>26</v>
      </c>
      <c r="D24" s="56"/>
      <c r="E24" s="15">
        <f>VLOOKUP(C24,RA!B28:D59,3,0)</f>
        <v>1072312.5179999999</v>
      </c>
      <c r="F24" s="25">
        <f>VLOOKUP(C24,RA!B28:I63,8,0)</f>
        <v>41835.430800000002</v>
      </c>
      <c r="G24" s="16">
        <f t="shared" si="0"/>
        <v>1030477.0872</v>
      </c>
      <c r="H24" s="27">
        <f>RA!J28</f>
        <v>3.9014214697435801</v>
      </c>
      <c r="I24" s="20">
        <f>VLOOKUP(B24,RMS!B:D,3,FALSE)</f>
        <v>1072312.5184230099</v>
      </c>
      <c r="J24" s="21">
        <f>VLOOKUP(B24,RMS!B:E,4,FALSE)</f>
        <v>1030477.09705942</v>
      </c>
      <c r="K24" s="22">
        <f t="shared" si="1"/>
        <v>-4.230099730193615E-4</v>
      </c>
      <c r="L24" s="22">
        <f t="shared" si="2"/>
        <v>-9.8594200098887086E-3</v>
      </c>
    </row>
    <row r="25" spans="1:12">
      <c r="A25" s="59"/>
      <c r="B25" s="12">
        <v>36</v>
      </c>
      <c r="C25" s="56" t="s">
        <v>27</v>
      </c>
      <c r="D25" s="56"/>
      <c r="E25" s="15">
        <f>VLOOKUP(C25,RA!B28:D60,3,0)</f>
        <v>764360.69369999995</v>
      </c>
      <c r="F25" s="25">
        <f>VLOOKUP(C25,RA!B29:I64,8,0)</f>
        <v>90702.445900000006</v>
      </c>
      <c r="G25" s="16">
        <f t="shared" si="0"/>
        <v>673658.2477999999</v>
      </c>
      <c r="H25" s="27">
        <f>RA!J29</f>
        <v>11.866445599255201</v>
      </c>
      <c r="I25" s="20">
        <f>VLOOKUP(B25,RMS!B:D,3,FALSE)</f>
        <v>764360.69330973504</v>
      </c>
      <c r="J25" s="21">
        <f>VLOOKUP(B25,RMS!B:E,4,FALSE)</f>
        <v>673658.24818516197</v>
      </c>
      <c r="K25" s="22">
        <f t="shared" si="1"/>
        <v>3.9026490412652493E-4</v>
      </c>
      <c r="L25" s="22">
        <f t="shared" si="2"/>
        <v>-3.8516207132488489E-4</v>
      </c>
    </row>
    <row r="26" spans="1:12">
      <c r="A26" s="59"/>
      <c r="B26" s="12">
        <v>37</v>
      </c>
      <c r="C26" s="56" t="s">
        <v>28</v>
      </c>
      <c r="D26" s="56"/>
      <c r="E26" s="15">
        <f>VLOOKUP(C26,RA!B30:D61,3,0)</f>
        <v>875949.14520000003</v>
      </c>
      <c r="F26" s="25">
        <f>VLOOKUP(C26,RA!B30:I65,8,0)</f>
        <v>125975.2427</v>
      </c>
      <c r="G26" s="16">
        <f t="shared" si="0"/>
        <v>749973.90250000008</v>
      </c>
      <c r="H26" s="27">
        <f>RA!J30</f>
        <v>14.381570367448299</v>
      </c>
      <c r="I26" s="20">
        <f>VLOOKUP(B26,RMS!B:D,3,FALSE)</f>
        <v>875949.14622743404</v>
      </c>
      <c r="J26" s="21">
        <f>VLOOKUP(B26,RMS!B:E,4,FALSE)</f>
        <v>749973.87799561606</v>
      </c>
      <c r="K26" s="22">
        <f t="shared" si="1"/>
        <v>-1.0274340165778995E-3</v>
      </c>
      <c r="L26" s="22">
        <f t="shared" si="2"/>
        <v>2.4504384025931358E-2</v>
      </c>
    </row>
    <row r="27" spans="1:12">
      <c r="A27" s="59"/>
      <c r="B27" s="12">
        <v>38</v>
      </c>
      <c r="C27" s="56" t="s">
        <v>29</v>
      </c>
      <c r="D27" s="56"/>
      <c r="E27" s="15">
        <f>VLOOKUP(C27,RA!B30:D62,3,0)</f>
        <v>848058.69290000002</v>
      </c>
      <c r="F27" s="25">
        <f>VLOOKUP(C27,RA!B31:I66,8,0)</f>
        <v>22002.383300000001</v>
      </c>
      <c r="G27" s="16">
        <f t="shared" si="0"/>
        <v>826056.30960000004</v>
      </c>
      <c r="H27" s="27">
        <f>RA!J31</f>
        <v>2.5944411022733802</v>
      </c>
      <c r="I27" s="20">
        <f>VLOOKUP(B27,RMS!B:D,3,FALSE)</f>
        <v>848058.59188761096</v>
      </c>
      <c r="J27" s="21">
        <f>VLOOKUP(B27,RMS!B:E,4,FALSE)</f>
        <v>826056.31700885005</v>
      </c>
      <c r="K27" s="22">
        <f t="shared" si="1"/>
        <v>0.10101238905917853</v>
      </c>
      <c r="L27" s="22">
        <f t="shared" si="2"/>
        <v>-7.4088500114157796E-3</v>
      </c>
    </row>
    <row r="28" spans="1:12">
      <c r="A28" s="59"/>
      <c r="B28" s="12">
        <v>39</v>
      </c>
      <c r="C28" s="56" t="s">
        <v>30</v>
      </c>
      <c r="D28" s="56"/>
      <c r="E28" s="15">
        <f>VLOOKUP(C28,RA!B32:D63,3,0)</f>
        <v>141237.78049999999</v>
      </c>
      <c r="F28" s="25">
        <f>VLOOKUP(C28,RA!B32:I67,8,0)</f>
        <v>38500.431799999998</v>
      </c>
      <c r="G28" s="16">
        <f t="shared" si="0"/>
        <v>102737.3487</v>
      </c>
      <c r="H28" s="27">
        <f>RA!J32</f>
        <v>27.259301062154499</v>
      </c>
      <c r="I28" s="20">
        <f>VLOOKUP(B28,RMS!B:D,3,FALSE)</f>
        <v>141237.68966464</v>
      </c>
      <c r="J28" s="21">
        <f>VLOOKUP(B28,RMS!B:E,4,FALSE)</f>
        <v>102737.33526460201</v>
      </c>
      <c r="K28" s="22">
        <f t="shared" si="1"/>
        <v>9.0835359995253384E-2</v>
      </c>
      <c r="L28" s="22">
        <f t="shared" si="2"/>
        <v>1.3435397995635867E-2</v>
      </c>
    </row>
    <row r="29" spans="1:12">
      <c r="A29" s="59"/>
      <c r="B29" s="12">
        <v>40</v>
      </c>
      <c r="C29" s="56" t="s">
        <v>31</v>
      </c>
      <c r="D29" s="56"/>
      <c r="E29" s="15">
        <f>VLOOKUP(C29,RA!B32:D64,3,0)</f>
        <v>-231.1865</v>
      </c>
      <c r="F29" s="25">
        <f>VLOOKUP(C29,RA!B33:I68,8,0)</f>
        <v>-43.1496</v>
      </c>
      <c r="G29" s="16">
        <f t="shared" si="0"/>
        <v>-188.0369</v>
      </c>
      <c r="H29" s="27">
        <f>RA!J33</f>
        <v>18.664411633032199</v>
      </c>
      <c r="I29" s="20">
        <f>VLOOKUP(B29,RMS!B:D,3,FALSE)</f>
        <v>-231.18680000000001</v>
      </c>
      <c r="J29" s="21">
        <f>VLOOKUP(B29,RMS!B:E,4,FALSE)</f>
        <v>-188.0369</v>
      </c>
      <c r="K29" s="22">
        <f t="shared" si="1"/>
        <v>3.0000000000995897E-4</v>
      </c>
      <c r="L29" s="22">
        <f t="shared" si="2"/>
        <v>0</v>
      </c>
    </row>
    <row r="30" spans="1:12">
      <c r="A30" s="59"/>
      <c r="B30" s="12">
        <v>41</v>
      </c>
      <c r="C30" s="56" t="s">
        <v>36</v>
      </c>
      <c r="D30" s="56"/>
      <c r="E30" s="15" t="e">
        <f>VLOOKUP(C30,RA!B34:D65,3,0)</f>
        <v>#N/A</v>
      </c>
      <c r="F30" s="25" t="e">
        <f>VLOOKUP(C30,RA!B34:I69,8,0)</f>
        <v>#N/A</v>
      </c>
      <c r="G30" s="16" t="e">
        <f t="shared" si="0"/>
        <v>#N/A</v>
      </c>
      <c r="H30" s="27">
        <f>RA!J34</f>
        <v>12.146736366917599</v>
      </c>
      <c r="I30" s="20">
        <v>0</v>
      </c>
      <c r="J30" s="21">
        <v>0</v>
      </c>
      <c r="K30" s="22" t="e">
        <f t="shared" si="1"/>
        <v>#N/A</v>
      </c>
      <c r="L30" s="22" t="e">
        <f t="shared" si="2"/>
        <v>#N/A</v>
      </c>
    </row>
    <row r="31" spans="1:12">
      <c r="A31" s="59"/>
      <c r="B31" s="12">
        <v>42</v>
      </c>
      <c r="C31" s="56" t="s">
        <v>32</v>
      </c>
      <c r="D31" s="56"/>
      <c r="E31" s="15">
        <f>VLOOKUP(C31,RA!B34:D66,3,0)</f>
        <v>258668.27970000001</v>
      </c>
      <c r="F31" s="25" t="e">
        <f>VLOOKUP(C31,RA!B35:I70,8,0)</f>
        <v>#N/A</v>
      </c>
      <c r="G31" s="16" t="e">
        <f t="shared" si="0"/>
        <v>#N/A</v>
      </c>
      <c r="H31" s="27">
        <f>RA!J35</f>
        <v>0</v>
      </c>
      <c r="I31" s="20">
        <f>VLOOKUP(B31,RMS!B:D,3,FALSE)</f>
        <v>258668.2794</v>
      </c>
      <c r="J31" s="21">
        <f>VLOOKUP(B31,RMS!B:E,4,FALSE)</f>
        <v>227248.48079999999</v>
      </c>
      <c r="K31" s="22">
        <f t="shared" si="1"/>
        <v>3.0000001424923539E-4</v>
      </c>
      <c r="L31" s="22" t="e">
        <f t="shared" si="2"/>
        <v>#N/A</v>
      </c>
    </row>
    <row r="32" spans="1:12">
      <c r="A32" s="59"/>
      <c r="B32" s="12">
        <v>71</v>
      </c>
      <c r="C32" s="56" t="s">
        <v>37</v>
      </c>
      <c r="D32" s="56"/>
      <c r="E32" s="15" t="e">
        <f>VLOOKUP(C32,RA!B36:D67,3,0)</f>
        <v>#N/A</v>
      </c>
      <c r="F32" s="25" t="e">
        <f>VLOOKUP(C32,RA!B36:I71,8,0)</f>
        <v>#N/A</v>
      </c>
      <c r="G32" s="16" t="e">
        <f t="shared" si="0"/>
        <v>#N/A</v>
      </c>
      <c r="H32" s="27">
        <f>RA!J36</f>
        <v>0</v>
      </c>
      <c r="I32" s="20">
        <v>0</v>
      </c>
      <c r="J32" s="21">
        <v>0</v>
      </c>
      <c r="K32" s="22" t="e">
        <f t="shared" si="1"/>
        <v>#N/A</v>
      </c>
      <c r="L32" s="22" t="e">
        <f t="shared" si="2"/>
        <v>#N/A</v>
      </c>
    </row>
    <row r="33" spans="1:12">
      <c r="A33" s="59"/>
      <c r="B33" s="12">
        <v>72</v>
      </c>
      <c r="C33" s="56" t="s">
        <v>38</v>
      </c>
      <c r="D33" s="56"/>
      <c r="E33" s="15" t="e">
        <f>VLOOKUP(C33,RA!B37:D68,3,0)</f>
        <v>#N/A</v>
      </c>
      <c r="F33" s="25" t="e">
        <f>VLOOKUP(C33,RA!B37:I72,8,0)</f>
        <v>#N/A</v>
      </c>
      <c r="G33" s="16" t="e">
        <f t="shared" si="0"/>
        <v>#N/A</v>
      </c>
      <c r="H33" s="27">
        <f>RA!J37</f>
        <v>0</v>
      </c>
      <c r="I33" s="20">
        <v>0</v>
      </c>
      <c r="J33" s="21">
        <v>0</v>
      </c>
      <c r="K33" s="22" t="e">
        <f t="shared" si="1"/>
        <v>#N/A</v>
      </c>
      <c r="L33" s="22" t="e">
        <f t="shared" si="2"/>
        <v>#N/A</v>
      </c>
    </row>
    <row r="34" spans="1:12">
      <c r="A34" s="59"/>
      <c r="B34" s="12">
        <v>73</v>
      </c>
      <c r="C34" s="56" t="s">
        <v>39</v>
      </c>
      <c r="D34" s="56"/>
      <c r="E34" s="15" t="e">
        <f>VLOOKUP(C34,RA!B38:D69,3,0)</f>
        <v>#N/A</v>
      </c>
      <c r="F34" s="25" t="e">
        <f>VLOOKUP(C34,RA!B38:I73,8,0)</f>
        <v>#N/A</v>
      </c>
      <c r="G34" s="16" t="e">
        <f t="shared" si="0"/>
        <v>#N/A</v>
      </c>
      <c r="H34" s="27">
        <f>RA!J38</f>
        <v>4.93517502442519</v>
      </c>
      <c r="I34" s="20">
        <v>0</v>
      </c>
      <c r="J34" s="21">
        <v>0</v>
      </c>
      <c r="K34" s="22" t="e">
        <f t="shared" si="1"/>
        <v>#N/A</v>
      </c>
      <c r="L34" s="22" t="e">
        <f t="shared" si="2"/>
        <v>#N/A</v>
      </c>
    </row>
    <row r="35" spans="1:12">
      <c r="A35" s="59"/>
      <c r="B35" s="12">
        <v>75</v>
      </c>
      <c r="C35" s="56" t="s">
        <v>33</v>
      </c>
      <c r="D35" s="56"/>
      <c r="E35" s="15">
        <f>VLOOKUP(C35,RA!B8:D70,3,0)</f>
        <v>246471.7936</v>
      </c>
      <c r="F35" s="25">
        <f>VLOOKUP(C35,RA!B8:I74,8,0)</f>
        <v>12163.814399999999</v>
      </c>
      <c r="G35" s="16">
        <f t="shared" si="0"/>
        <v>234307.9792</v>
      </c>
      <c r="H35" s="27">
        <f>RA!J39</f>
        <v>6.1929209384047299</v>
      </c>
      <c r="I35" s="20">
        <f>VLOOKUP(B35,RMS!B:D,3,FALSE)</f>
        <v>246471.79487179499</v>
      </c>
      <c r="J35" s="21">
        <f>VLOOKUP(B35,RMS!B:E,4,FALSE)</f>
        <v>234307.97974359</v>
      </c>
      <c r="K35" s="22">
        <f t="shared" si="1"/>
        <v>-1.2717949866782874E-3</v>
      </c>
      <c r="L35" s="22">
        <f t="shared" si="2"/>
        <v>-5.4358999477699399E-4</v>
      </c>
    </row>
    <row r="36" spans="1:12">
      <c r="A36" s="59"/>
      <c r="B36" s="12">
        <v>76</v>
      </c>
      <c r="C36" s="56" t="s">
        <v>34</v>
      </c>
      <c r="D36" s="56"/>
      <c r="E36" s="15">
        <f>VLOOKUP(C36,RA!B8:D71,3,0)</f>
        <v>639127.33900000004</v>
      </c>
      <c r="F36" s="25">
        <f>VLOOKUP(C36,RA!B8:I75,8,0)</f>
        <v>39580.650800000003</v>
      </c>
      <c r="G36" s="16">
        <f t="shared" si="0"/>
        <v>599546.68819999998</v>
      </c>
      <c r="H36" s="27">
        <f>RA!J40</f>
        <v>0</v>
      </c>
      <c r="I36" s="20">
        <f>VLOOKUP(B36,RMS!B:D,3,FALSE)</f>
        <v>639127.32949658099</v>
      </c>
      <c r="J36" s="21">
        <f>VLOOKUP(B36,RMS!B:E,4,FALSE)</f>
        <v>599546.68872991495</v>
      </c>
      <c r="K36" s="22">
        <f t="shared" si="1"/>
        <v>9.5034190453588963E-3</v>
      </c>
      <c r="L36" s="22">
        <f t="shared" si="2"/>
        <v>-5.2991497796028852E-4</v>
      </c>
    </row>
    <row r="37" spans="1:12">
      <c r="A37" s="59"/>
      <c r="B37" s="12">
        <v>77</v>
      </c>
      <c r="C37" s="56" t="s">
        <v>40</v>
      </c>
      <c r="D37" s="56"/>
      <c r="E37" s="15">
        <f>VLOOKUP(C37,RA!B9:D72,3,0)</f>
        <v>0</v>
      </c>
      <c r="F37" s="25">
        <f>VLOOKUP(C37,RA!B9:I76,8,0)</f>
        <v>0</v>
      </c>
      <c r="G37" s="16">
        <f t="shared" si="0"/>
        <v>0</v>
      </c>
      <c r="H37" s="27">
        <f>RA!J41</f>
        <v>0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</row>
    <row r="38" spans="1:12">
      <c r="A38" s="59"/>
      <c r="B38" s="12">
        <v>78</v>
      </c>
      <c r="C38" s="56" t="s">
        <v>41</v>
      </c>
      <c r="D38" s="56"/>
      <c r="E38" s="15">
        <f>VLOOKUP(C38,RA!B10:D73,3,0)</f>
        <v>0</v>
      </c>
      <c r="F38" s="25">
        <f>VLOOKUP(C38,RA!B10:I77,8,0)</f>
        <v>0</v>
      </c>
      <c r="G38" s="16">
        <f t="shared" si="0"/>
        <v>0</v>
      </c>
      <c r="H38" s="27">
        <f>RA!J42</f>
        <v>15.983476653046599</v>
      </c>
      <c r="I38" s="20">
        <v>0</v>
      </c>
      <c r="J38" s="21">
        <v>0</v>
      </c>
      <c r="K38" s="22">
        <f t="shared" si="1"/>
        <v>0</v>
      </c>
      <c r="L38" s="22">
        <f t="shared" si="2"/>
        <v>0</v>
      </c>
    </row>
    <row r="39" spans="1:12">
      <c r="A39" s="59"/>
      <c r="B39" s="12">
        <v>99</v>
      </c>
      <c r="C39" s="56" t="s">
        <v>35</v>
      </c>
      <c r="D39" s="56"/>
      <c r="E39" s="15">
        <f>VLOOKUP(C39,RA!B8:D74,3,0)</f>
        <v>18877.700799999999</v>
      </c>
      <c r="F39" s="25">
        <f>VLOOKUP(C39,RA!B8:I78,8,0)</f>
        <v>3017.3128999999999</v>
      </c>
      <c r="G39" s="16">
        <f t="shared" si="0"/>
        <v>15860.387899999998</v>
      </c>
      <c r="H39" s="27">
        <f>RA!J43</f>
        <v>0</v>
      </c>
      <c r="I39" s="20">
        <f>VLOOKUP(B39,RMS!B:D,3,FALSE)</f>
        <v>18877.700779063602</v>
      </c>
      <c r="J39" s="21">
        <f>VLOOKUP(B39,RMS!B:E,4,FALSE)</f>
        <v>15860.387754330201</v>
      </c>
      <c r="K39" s="22">
        <f t="shared" si="1"/>
        <v>2.0936397049808875E-5</v>
      </c>
      <c r="L39" s="22">
        <f t="shared" si="2"/>
        <v>1.4566979734809138E-4</v>
      </c>
    </row>
  </sheetData>
  <mergeCells count="39">
    <mergeCell ref="C29:D29"/>
    <mergeCell ref="C27:D27"/>
    <mergeCell ref="C28:D28"/>
    <mergeCell ref="C23:D23"/>
    <mergeCell ref="C24:D24"/>
    <mergeCell ref="C25:D25"/>
    <mergeCell ref="C26:D26"/>
    <mergeCell ref="C2:D2"/>
    <mergeCell ref="C4:D4"/>
    <mergeCell ref="C5:D5"/>
    <mergeCell ref="C6:D6"/>
    <mergeCell ref="C7:D7"/>
    <mergeCell ref="A3:D3"/>
    <mergeCell ref="A4:A3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23" type="noConversion"/>
  <pageMargins left="0.75" right="0.75" top="1" bottom="1" header="0.5" footer="0.5"/>
  <pageSetup orientation="portrait" horizontalDpi="200" verticalDpi="200" copies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W42"/>
  <sheetViews>
    <sheetView workbookViewId="0">
      <selection sqref="A1:XFD1048576"/>
    </sheetView>
  </sheetViews>
  <sheetFormatPr defaultRowHeight="11.25"/>
  <cols>
    <col min="1" max="1" width="7.75" style="34" customWidth="1"/>
    <col min="2" max="3" width="9" style="34"/>
    <col min="4" max="5" width="11.5" style="34" bestFit="1" customWidth="1"/>
    <col min="6" max="7" width="12.25" style="34" bestFit="1" customWidth="1"/>
    <col min="8" max="8" width="9" style="34"/>
    <col min="9" max="9" width="12.25" style="34" bestFit="1" customWidth="1"/>
    <col min="10" max="10" width="9" style="34"/>
    <col min="11" max="11" width="12.25" style="34" bestFit="1" customWidth="1"/>
    <col min="12" max="12" width="10.5" style="34" bestFit="1" customWidth="1"/>
    <col min="13" max="13" width="12.25" style="34" bestFit="1" customWidth="1"/>
    <col min="14" max="15" width="13.875" style="34" bestFit="1" customWidth="1"/>
    <col min="16" max="16" width="9.25" style="34" bestFit="1" customWidth="1"/>
    <col min="17" max="18" width="10.5" style="34" bestFit="1" customWidth="1"/>
    <col min="19" max="20" width="9" style="34"/>
    <col min="21" max="21" width="10.5" style="34" bestFit="1" customWidth="1"/>
    <col min="22" max="22" width="36" style="34" bestFit="1" customWidth="1"/>
    <col min="23" max="16384" width="9" style="34"/>
  </cols>
  <sheetData>
    <row r="1" spans="1:23" ht="12.75">
      <c r="A1" s="62"/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35" t="s">
        <v>47</v>
      </c>
      <c r="W1" s="64"/>
    </row>
    <row r="2" spans="1:23" ht="12.75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35"/>
      <c r="W2" s="64"/>
    </row>
    <row r="3" spans="1:23" ht="23.25" thickBot="1">
      <c r="A3" s="62"/>
      <c r="B3" s="62"/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36" t="s">
        <v>48</v>
      </c>
      <c r="W3" s="64"/>
    </row>
    <row r="4" spans="1:23" ht="12.75" thickTop="1" thickBot="1">
      <c r="A4" s="63"/>
      <c r="B4" s="63"/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  <c r="W4" s="64"/>
    </row>
    <row r="5" spans="1:23" ht="12.75" thickTop="1" thickBot="1">
      <c r="A5" s="37"/>
      <c r="B5" s="38"/>
      <c r="C5" s="39"/>
      <c r="D5" s="40" t="s">
        <v>0</v>
      </c>
      <c r="E5" s="40" t="s">
        <v>60</v>
      </c>
      <c r="F5" s="40" t="s">
        <v>61</v>
      </c>
      <c r="G5" s="40" t="s">
        <v>49</v>
      </c>
      <c r="H5" s="40" t="s">
        <v>50</v>
      </c>
      <c r="I5" s="40" t="s">
        <v>1</v>
      </c>
      <c r="J5" s="40" t="s">
        <v>2</v>
      </c>
      <c r="K5" s="40" t="s">
        <v>51</v>
      </c>
      <c r="L5" s="40" t="s">
        <v>52</v>
      </c>
      <c r="M5" s="40" t="s">
        <v>53</v>
      </c>
      <c r="N5" s="40" t="s">
        <v>54</v>
      </c>
      <c r="O5" s="40" t="s">
        <v>55</v>
      </c>
      <c r="P5" s="40" t="s">
        <v>62</v>
      </c>
      <c r="Q5" s="40" t="s">
        <v>63</v>
      </c>
      <c r="R5" s="40" t="s">
        <v>56</v>
      </c>
      <c r="S5" s="40" t="s">
        <v>57</v>
      </c>
      <c r="T5" s="40" t="s">
        <v>58</v>
      </c>
      <c r="U5" s="41" t="s">
        <v>59</v>
      </c>
    </row>
    <row r="6" spans="1:23" ht="12" thickBot="1">
      <c r="A6" s="42" t="s">
        <v>3</v>
      </c>
      <c r="B6" s="65" t="s">
        <v>4</v>
      </c>
      <c r="C6" s="66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3"/>
    </row>
    <row r="7" spans="1:23" ht="12" thickBot="1">
      <c r="A7" s="67" t="s">
        <v>5</v>
      </c>
      <c r="B7" s="68"/>
      <c r="C7" s="69"/>
      <c r="D7" s="44">
        <v>18878282.978100002</v>
      </c>
      <c r="E7" s="44">
        <v>25156183.134799998</v>
      </c>
      <c r="F7" s="45">
        <v>75.044305715776801</v>
      </c>
      <c r="G7" s="44">
        <v>19248928.6899</v>
      </c>
      <c r="H7" s="45">
        <v>-1.9255394301215001</v>
      </c>
      <c r="I7" s="44">
        <v>1969501.4065</v>
      </c>
      <c r="J7" s="45">
        <v>10.432629963142</v>
      </c>
      <c r="K7" s="44">
        <v>2378373.0636</v>
      </c>
      <c r="L7" s="45">
        <v>12.3558723808247</v>
      </c>
      <c r="M7" s="45">
        <v>-0.17191233089442901</v>
      </c>
      <c r="N7" s="44">
        <v>341544600.11769998</v>
      </c>
      <c r="O7" s="44">
        <v>341544600.11769998</v>
      </c>
      <c r="P7" s="44">
        <v>943852</v>
      </c>
      <c r="Q7" s="44">
        <v>1339537</v>
      </c>
      <c r="R7" s="45">
        <v>-29.538937707581098</v>
      </c>
      <c r="S7" s="44">
        <v>20.001316920555301</v>
      </c>
      <c r="T7" s="44">
        <v>23.708147074474201</v>
      </c>
      <c r="U7" s="46">
        <v>-18.5329304497415</v>
      </c>
    </row>
    <row r="8" spans="1:23" ht="12" thickBot="1">
      <c r="A8" s="70">
        <v>41652</v>
      </c>
      <c r="B8" s="60" t="s">
        <v>6</v>
      </c>
      <c r="C8" s="61"/>
      <c r="D8" s="47">
        <v>895098.96600000001</v>
      </c>
      <c r="E8" s="47">
        <v>1077855.4395000001</v>
      </c>
      <c r="F8" s="48">
        <v>83.044435570619896</v>
      </c>
      <c r="G8" s="47">
        <v>717087.29799999995</v>
      </c>
      <c r="H8" s="48">
        <v>24.824267351616101</v>
      </c>
      <c r="I8" s="47">
        <v>90872.634300000005</v>
      </c>
      <c r="J8" s="48">
        <v>10.152244360876599</v>
      </c>
      <c r="K8" s="47">
        <v>170221.26379999999</v>
      </c>
      <c r="L8" s="48">
        <v>23.7378718427669</v>
      </c>
      <c r="M8" s="48">
        <v>-0.46614992585902798</v>
      </c>
      <c r="N8" s="47">
        <v>12471709.5714</v>
      </c>
      <c r="O8" s="47">
        <v>12471709.5714</v>
      </c>
      <c r="P8" s="47">
        <v>34731</v>
      </c>
      <c r="Q8" s="47">
        <v>45133</v>
      </c>
      <c r="R8" s="48">
        <v>-23.047437573394198</v>
      </c>
      <c r="S8" s="47">
        <v>25.772334974518401</v>
      </c>
      <c r="T8" s="47">
        <v>25.819005517027499</v>
      </c>
      <c r="U8" s="49">
        <v>-0.18108775380714601</v>
      </c>
    </row>
    <row r="9" spans="1:23" ht="12" thickBot="1">
      <c r="A9" s="71"/>
      <c r="B9" s="60" t="s">
        <v>7</v>
      </c>
      <c r="C9" s="61"/>
      <c r="D9" s="47">
        <v>101779.7721</v>
      </c>
      <c r="E9" s="47">
        <v>149634.06409999999</v>
      </c>
      <c r="F9" s="48">
        <v>68.019118983482898</v>
      </c>
      <c r="G9" s="47">
        <v>105992.4146</v>
      </c>
      <c r="H9" s="48">
        <v>-3.97447545269904</v>
      </c>
      <c r="I9" s="47">
        <v>22355.209599999998</v>
      </c>
      <c r="J9" s="48">
        <v>21.964295202032599</v>
      </c>
      <c r="K9" s="47">
        <v>24375.511900000001</v>
      </c>
      <c r="L9" s="48">
        <v>22.997411646851901</v>
      </c>
      <c r="M9" s="48">
        <v>-8.2882456306486996E-2</v>
      </c>
      <c r="N9" s="47">
        <v>1595521.0776</v>
      </c>
      <c r="O9" s="47">
        <v>1595521.0776</v>
      </c>
      <c r="P9" s="47">
        <v>6097</v>
      </c>
      <c r="Q9" s="47">
        <v>8941</v>
      </c>
      <c r="R9" s="48">
        <v>-31.808522536628999</v>
      </c>
      <c r="S9" s="47">
        <v>16.693418418894499</v>
      </c>
      <c r="T9" s="47">
        <v>16.0942978078515</v>
      </c>
      <c r="U9" s="49">
        <v>3.5889630033172102</v>
      </c>
    </row>
    <row r="10" spans="1:23" ht="12" thickBot="1">
      <c r="A10" s="71"/>
      <c r="B10" s="60" t="s">
        <v>8</v>
      </c>
      <c r="C10" s="61"/>
      <c r="D10" s="47">
        <v>137150.05840000001</v>
      </c>
      <c r="E10" s="47">
        <v>215962.8897</v>
      </c>
      <c r="F10" s="48">
        <v>63.506308232177702</v>
      </c>
      <c r="G10" s="47">
        <v>138695.07500000001</v>
      </c>
      <c r="H10" s="48">
        <v>-1.1139664476190001</v>
      </c>
      <c r="I10" s="47">
        <v>35743.987399999998</v>
      </c>
      <c r="J10" s="48">
        <v>26.061955654260199</v>
      </c>
      <c r="K10" s="47">
        <v>39778.25</v>
      </c>
      <c r="L10" s="48">
        <v>28.680362298372899</v>
      </c>
      <c r="M10" s="48">
        <v>-0.101418805503007</v>
      </c>
      <c r="N10" s="47">
        <v>1858931.2368000001</v>
      </c>
      <c r="O10" s="47">
        <v>1858931.2368000001</v>
      </c>
      <c r="P10" s="47">
        <v>88293</v>
      </c>
      <c r="Q10" s="47">
        <v>122475</v>
      </c>
      <c r="R10" s="48">
        <v>-27.909369259032498</v>
      </c>
      <c r="S10" s="47">
        <v>1.55335143669374</v>
      </c>
      <c r="T10" s="47">
        <v>1.7110262951622801</v>
      </c>
      <c r="U10" s="49">
        <v>-10.150623660808501</v>
      </c>
    </row>
    <row r="11" spans="1:23" ht="12" thickBot="1">
      <c r="A11" s="71"/>
      <c r="B11" s="60" t="s">
        <v>9</v>
      </c>
      <c r="C11" s="61"/>
      <c r="D11" s="47">
        <v>89247.565100000007</v>
      </c>
      <c r="E11" s="47">
        <v>101505.3823</v>
      </c>
      <c r="F11" s="48">
        <v>87.923973170435502</v>
      </c>
      <c r="G11" s="47">
        <v>85553.067999999999</v>
      </c>
      <c r="H11" s="48">
        <v>4.31836892161484</v>
      </c>
      <c r="I11" s="47">
        <v>10734.6183</v>
      </c>
      <c r="J11" s="48">
        <v>12.0279116724048</v>
      </c>
      <c r="K11" s="47">
        <v>20804.066800000001</v>
      </c>
      <c r="L11" s="48">
        <v>24.317148743280601</v>
      </c>
      <c r="M11" s="48">
        <v>-0.48401346702078502</v>
      </c>
      <c r="N11" s="47">
        <v>1702033.7005</v>
      </c>
      <c r="O11" s="47">
        <v>1702033.7005</v>
      </c>
      <c r="P11" s="47">
        <v>4361</v>
      </c>
      <c r="Q11" s="47">
        <v>6083</v>
      </c>
      <c r="R11" s="48">
        <v>-28.3084004602992</v>
      </c>
      <c r="S11" s="47">
        <v>20.464931231369</v>
      </c>
      <c r="T11" s="47">
        <v>19.4571962847279</v>
      </c>
      <c r="U11" s="49">
        <v>4.9242039235213797</v>
      </c>
    </row>
    <row r="12" spans="1:23" ht="12" thickBot="1">
      <c r="A12" s="71"/>
      <c r="B12" s="60" t="s">
        <v>10</v>
      </c>
      <c r="C12" s="61"/>
      <c r="D12" s="47">
        <v>294646.56670000002</v>
      </c>
      <c r="E12" s="47">
        <v>503733.4068</v>
      </c>
      <c r="F12" s="48">
        <v>58.4925602952883</v>
      </c>
      <c r="G12" s="47">
        <v>249926.52900000001</v>
      </c>
      <c r="H12" s="48">
        <v>17.893273626826598</v>
      </c>
      <c r="I12" s="47">
        <v>-7345.7713999999996</v>
      </c>
      <c r="J12" s="48">
        <v>-2.49307890543969</v>
      </c>
      <c r="K12" s="47">
        <v>19641.187900000001</v>
      </c>
      <c r="L12" s="48">
        <v>7.8587847310919097</v>
      </c>
      <c r="M12" s="48">
        <v>-1.3739983262417601</v>
      </c>
      <c r="N12" s="47">
        <v>5492485.9265000001</v>
      </c>
      <c r="O12" s="47">
        <v>5492485.9265000001</v>
      </c>
      <c r="P12" s="47">
        <v>2272</v>
      </c>
      <c r="Q12" s="47">
        <v>3283</v>
      </c>
      <c r="R12" s="48">
        <v>-30.7950045689918</v>
      </c>
      <c r="S12" s="47">
        <v>129.68598886443701</v>
      </c>
      <c r="T12" s="47">
        <v>116.589953152604</v>
      </c>
      <c r="U12" s="49">
        <v>10.0982656850632</v>
      </c>
    </row>
    <row r="13" spans="1:23" ht="12" thickBot="1">
      <c r="A13" s="71"/>
      <c r="B13" s="60" t="s">
        <v>11</v>
      </c>
      <c r="C13" s="61"/>
      <c r="D13" s="47">
        <v>426120.83270000003</v>
      </c>
      <c r="E13" s="47">
        <v>514427.91989999998</v>
      </c>
      <c r="F13" s="48">
        <v>82.833924096272597</v>
      </c>
      <c r="G13" s="47">
        <v>449452.79369999998</v>
      </c>
      <c r="H13" s="48">
        <v>-5.1911927853258799</v>
      </c>
      <c r="I13" s="47">
        <v>72159.087</v>
      </c>
      <c r="J13" s="48">
        <v>16.9339495895527</v>
      </c>
      <c r="K13" s="47">
        <v>61965.113100000002</v>
      </c>
      <c r="L13" s="48">
        <v>13.7867900630651</v>
      </c>
      <c r="M13" s="48">
        <v>0.16451150316709401</v>
      </c>
      <c r="N13" s="47">
        <v>6370054.7340000002</v>
      </c>
      <c r="O13" s="47">
        <v>6370054.7340000002</v>
      </c>
      <c r="P13" s="47">
        <v>11388</v>
      </c>
      <c r="Q13" s="47">
        <v>20159</v>
      </c>
      <c r="R13" s="48">
        <v>-43.509102634059197</v>
      </c>
      <c r="S13" s="47">
        <v>37.418408210396898</v>
      </c>
      <c r="T13" s="47">
        <v>50.275187196785602</v>
      </c>
      <c r="U13" s="49">
        <v>-34.359502718815101</v>
      </c>
    </row>
    <row r="14" spans="1:23" ht="12" thickBot="1">
      <c r="A14" s="71"/>
      <c r="B14" s="60" t="s">
        <v>12</v>
      </c>
      <c r="C14" s="61"/>
      <c r="D14" s="47">
        <v>215021.90789999999</v>
      </c>
      <c r="E14" s="47">
        <v>265497.89159999997</v>
      </c>
      <c r="F14" s="48">
        <v>80.988179079008603</v>
      </c>
      <c r="G14" s="47">
        <v>178750.6924</v>
      </c>
      <c r="H14" s="48">
        <v>20.291510490395201</v>
      </c>
      <c r="I14" s="47">
        <v>35865.450900000003</v>
      </c>
      <c r="J14" s="48">
        <v>16.6799054339523</v>
      </c>
      <c r="K14" s="47">
        <v>29207.590700000001</v>
      </c>
      <c r="L14" s="48">
        <v>16.339847587633699</v>
      </c>
      <c r="M14" s="48">
        <v>0.22794965419725599</v>
      </c>
      <c r="N14" s="47">
        <v>3160708.7129000002</v>
      </c>
      <c r="O14" s="47">
        <v>3160708.7129000002</v>
      </c>
      <c r="P14" s="47">
        <v>2988</v>
      </c>
      <c r="Q14" s="47">
        <v>4571</v>
      </c>
      <c r="R14" s="48">
        <v>-34.631371691096</v>
      </c>
      <c r="S14" s="47">
        <v>71.961816566265099</v>
      </c>
      <c r="T14" s="47">
        <v>72.496636665937402</v>
      </c>
      <c r="U14" s="49">
        <v>-0.74319983178843996</v>
      </c>
    </row>
    <row r="15" spans="1:23" ht="12" thickBot="1">
      <c r="A15" s="71"/>
      <c r="B15" s="60" t="s">
        <v>13</v>
      </c>
      <c r="C15" s="61"/>
      <c r="D15" s="47">
        <v>109315.49830000001</v>
      </c>
      <c r="E15" s="47">
        <v>151257.99280000001</v>
      </c>
      <c r="F15" s="48">
        <v>72.270890467614393</v>
      </c>
      <c r="G15" s="47">
        <v>99097.767000000007</v>
      </c>
      <c r="H15" s="48">
        <v>10.3107583645149</v>
      </c>
      <c r="I15" s="47">
        <v>20795.5144</v>
      </c>
      <c r="J15" s="48">
        <v>19.023390757392701</v>
      </c>
      <c r="K15" s="47">
        <v>20054.451499999999</v>
      </c>
      <c r="L15" s="48">
        <v>20.237036723541902</v>
      </c>
      <c r="M15" s="48">
        <v>3.6952538941292003E-2</v>
      </c>
      <c r="N15" s="47">
        <v>2005450.3615000001</v>
      </c>
      <c r="O15" s="47">
        <v>2005450.3615000001</v>
      </c>
      <c r="P15" s="47">
        <v>3291</v>
      </c>
      <c r="Q15" s="47">
        <v>4946</v>
      </c>
      <c r="R15" s="48">
        <v>-33.461382935705601</v>
      </c>
      <c r="S15" s="47">
        <v>33.216499027651203</v>
      </c>
      <c r="T15" s="47">
        <v>32.4235714516781</v>
      </c>
      <c r="U15" s="49">
        <v>2.3871497574533</v>
      </c>
    </row>
    <row r="16" spans="1:23" ht="12" thickBot="1">
      <c r="A16" s="71"/>
      <c r="B16" s="60" t="s">
        <v>14</v>
      </c>
      <c r="C16" s="61"/>
      <c r="D16" s="47">
        <v>591964.67799999996</v>
      </c>
      <c r="E16" s="47">
        <v>804456.5527</v>
      </c>
      <c r="F16" s="48">
        <v>73.585661775416796</v>
      </c>
      <c r="G16" s="47">
        <v>574488.09369999997</v>
      </c>
      <c r="H16" s="48">
        <v>3.0421142738471301</v>
      </c>
      <c r="I16" s="47">
        <v>39288.843200000003</v>
      </c>
      <c r="J16" s="48">
        <v>6.6370249205983898</v>
      </c>
      <c r="K16" s="47">
        <v>65398.980499999998</v>
      </c>
      <c r="L16" s="48">
        <v>11.383870478289101</v>
      </c>
      <c r="M16" s="48">
        <v>-0.39924379708029201</v>
      </c>
      <c r="N16" s="47">
        <v>9167724.5011</v>
      </c>
      <c r="O16" s="47">
        <v>9167724.5011</v>
      </c>
      <c r="P16" s="47">
        <v>35737</v>
      </c>
      <c r="Q16" s="47">
        <v>48459</v>
      </c>
      <c r="R16" s="48">
        <v>-26.253121195237199</v>
      </c>
      <c r="S16" s="47">
        <v>16.564475977278398</v>
      </c>
      <c r="T16" s="47">
        <v>16.894931915640001</v>
      </c>
      <c r="U16" s="49">
        <v>-1.99496765738239</v>
      </c>
    </row>
    <row r="17" spans="1:21" ht="12" thickBot="1">
      <c r="A17" s="71"/>
      <c r="B17" s="60" t="s">
        <v>15</v>
      </c>
      <c r="C17" s="61"/>
      <c r="D17" s="47">
        <v>869766.74739999999</v>
      </c>
      <c r="E17" s="47">
        <v>1060854.4106999999</v>
      </c>
      <c r="F17" s="48">
        <v>81.987380985303005</v>
      </c>
      <c r="G17" s="47">
        <v>671665.78040000005</v>
      </c>
      <c r="H17" s="48">
        <v>29.493979413693499</v>
      </c>
      <c r="I17" s="47">
        <v>37352.716200000003</v>
      </c>
      <c r="J17" s="48">
        <v>4.2945670562433804</v>
      </c>
      <c r="K17" s="47">
        <v>41053.843099999998</v>
      </c>
      <c r="L17" s="48">
        <v>6.1122427698417203</v>
      </c>
      <c r="M17" s="48">
        <v>-9.0152994714397E-2</v>
      </c>
      <c r="N17" s="47">
        <v>17552173.479499999</v>
      </c>
      <c r="O17" s="47">
        <v>17552173.479499999</v>
      </c>
      <c r="P17" s="47">
        <v>12174</v>
      </c>
      <c r="Q17" s="47">
        <v>14345</v>
      </c>
      <c r="R17" s="48">
        <v>-15.134193098640599</v>
      </c>
      <c r="S17" s="47">
        <v>71.444615360604601</v>
      </c>
      <c r="T17" s="47">
        <v>58.073190616939698</v>
      </c>
      <c r="U17" s="49">
        <v>18.715790792874799</v>
      </c>
    </row>
    <row r="18" spans="1:21" ht="12" thickBot="1">
      <c r="A18" s="71"/>
      <c r="B18" s="60" t="s">
        <v>16</v>
      </c>
      <c r="C18" s="61"/>
      <c r="D18" s="47">
        <v>2597878.7436000002</v>
      </c>
      <c r="E18" s="47">
        <v>3502308.6548000001</v>
      </c>
      <c r="F18" s="48">
        <v>74.176179190818701</v>
      </c>
      <c r="G18" s="47">
        <v>2398198.8557000002</v>
      </c>
      <c r="H18" s="48">
        <v>8.32624398203696</v>
      </c>
      <c r="I18" s="47">
        <v>359671.60369999998</v>
      </c>
      <c r="J18" s="48">
        <v>13.844818761694301</v>
      </c>
      <c r="K18" s="47">
        <v>363140.14159999997</v>
      </c>
      <c r="L18" s="48">
        <v>15.1422031053386</v>
      </c>
      <c r="M18" s="48">
        <v>-9.5515133213239997E-3</v>
      </c>
      <c r="N18" s="47">
        <v>36848940.492299996</v>
      </c>
      <c r="O18" s="47">
        <v>36848940.492299996</v>
      </c>
      <c r="P18" s="47">
        <v>94662</v>
      </c>
      <c r="Q18" s="47">
        <v>137225</v>
      </c>
      <c r="R18" s="48">
        <v>-31.016942976862801</v>
      </c>
      <c r="S18" s="47">
        <v>27.4437339544907</v>
      </c>
      <c r="T18" s="47">
        <v>37.509968634723997</v>
      </c>
      <c r="U18" s="49">
        <v>-36.6795374744773</v>
      </c>
    </row>
    <row r="19" spans="1:21" ht="12" thickBot="1">
      <c r="A19" s="71"/>
      <c r="B19" s="60" t="s">
        <v>17</v>
      </c>
      <c r="C19" s="61"/>
      <c r="D19" s="47">
        <v>639009.89769999997</v>
      </c>
      <c r="E19" s="47">
        <v>843726.08689999999</v>
      </c>
      <c r="F19" s="48">
        <v>75.736652880775097</v>
      </c>
      <c r="G19" s="47">
        <v>669100.25410000002</v>
      </c>
      <c r="H19" s="48">
        <v>-4.4971371951538597</v>
      </c>
      <c r="I19" s="47">
        <v>57229.892200000002</v>
      </c>
      <c r="J19" s="48">
        <v>8.9560259404413909</v>
      </c>
      <c r="K19" s="47">
        <v>96735.020199999999</v>
      </c>
      <c r="L19" s="48">
        <v>14.457477725833099</v>
      </c>
      <c r="M19" s="48">
        <v>-0.40838496666794499</v>
      </c>
      <c r="N19" s="47">
        <v>11391938.2695</v>
      </c>
      <c r="O19" s="47">
        <v>11391938.2695</v>
      </c>
      <c r="P19" s="47">
        <v>15059</v>
      </c>
      <c r="Q19" s="47">
        <v>20949</v>
      </c>
      <c r="R19" s="48">
        <v>-28.1159005203112</v>
      </c>
      <c r="S19" s="47">
        <v>42.433753748588899</v>
      </c>
      <c r="T19" s="47">
        <v>40.556071292185798</v>
      </c>
      <c r="U19" s="49">
        <v>4.4249737308840702</v>
      </c>
    </row>
    <row r="20" spans="1:21" ht="12" thickBot="1">
      <c r="A20" s="71"/>
      <c r="B20" s="60" t="s">
        <v>18</v>
      </c>
      <c r="C20" s="61"/>
      <c r="D20" s="47">
        <v>1251882.0178</v>
      </c>
      <c r="E20" s="47">
        <v>1365417.0774000001</v>
      </c>
      <c r="F20" s="48">
        <v>91.684953888507707</v>
      </c>
      <c r="G20" s="47">
        <v>1035884.4453</v>
      </c>
      <c r="H20" s="48">
        <v>20.8515122975368</v>
      </c>
      <c r="I20" s="47">
        <v>87586.331000000006</v>
      </c>
      <c r="J20" s="48">
        <v>6.9963726417222798</v>
      </c>
      <c r="K20" s="47">
        <v>82717.707299999995</v>
      </c>
      <c r="L20" s="48">
        <v>7.9852253477987398</v>
      </c>
      <c r="M20" s="48">
        <v>5.8858300827204002E-2</v>
      </c>
      <c r="N20" s="47">
        <v>24375846.4826</v>
      </c>
      <c r="O20" s="47">
        <v>24375846.4826</v>
      </c>
      <c r="P20" s="47">
        <v>41149</v>
      </c>
      <c r="Q20" s="47">
        <v>55862</v>
      </c>
      <c r="R20" s="48">
        <v>-26.3381189359493</v>
      </c>
      <c r="S20" s="47">
        <v>30.4231455879851</v>
      </c>
      <c r="T20" s="47">
        <v>30.037740338691801</v>
      </c>
      <c r="U20" s="49">
        <v>1.26681591217694</v>
      </c>
    </row>
    <row r="21" spans="1:21" ht="12" thickBot="1">
      <c r="A21" s="71"/>
      <c r="B21" s="60" t="s">
        <v>19</v>
      </c>
      <c r="C21" s="61"/>
      <c r="D21" s="47">
        <v>440559.3872</v>
      </c>
      <c r="E21" s="47">
        <v>582940.69149999996</v>
      </c>
      <c r="F21" s="48">
        <v>75.575336157503401</v>
      </c>
      <c r="G21" s="47">
        <v>435538.35200000001</v>
      </c>
      <c r="H21" s="48">
        <v>1.15283422847685</v>
      </c>
      <c r="I21" s="47">
        <v>53721.681900000003</v>
      </c>
      <c r="J21" s="48">
        <v>12.193970543093201</v>
      </c>
      <c r="K21" s="47">
        <v>52675.116300000002</v>
      </c>
      <c r="L21" s="48">
        <v>12.0942543998973</v>
      </c>
      <c r="M21" s="48">
        <v>1.9868311140301999E-2</v>
      </c>
      <c r="N21" s="47">
        <v>5751986.5155999996</v>
      </c>
      <c r="O21" s="47">
        <v>5751986.5155999996</v>
      </c>
      <c r="P21" s="47">
        <v>31399</v>
      </c>
      <c r="Q21" s="47">
        <v>47030</v>
      </c>
      <c r="R21" s="48">
        <v>-33.236232192217699</v>
      </c>
      <c r="S21" s="47">
        <v>14.0310005796363</v>
      </c>
      <c r="T21" s="47">
        <v>13.2303823389326</v>
      </c>
      <c r="U21" s="49">
        <v>5.7060666212619404</v>
      </c>
    </row>
    <row r="22" spans="1:21" ht="12" thickBot="1">
      <c r="A22" s="71"/>
      <c r="B22" s="60" t="s">
        <v>20</v>
      </c>
      <c r="C22" s="61"/>
      <c r="D22" s="47">
        <v>1232655.5578999999</v>
      </c>
      <c r="E22" s="47">
        <v>1438702.1980000001</v>
      </c>
      <c r="F22" s="48">
        <v>85.678298094877903</v>
      </c>
      <c r="G22" s="47">
        <v>986102.71149999998</v>
      </c>
      <c r="H22" s="48">
        <v>25.002755141496198</v>
      </c>
      <c r="I22" s="47">
        <v>133805.33439999999</v>
      </c>
      <c r="J22" s="48">
        <v>10.8550465328657</v>
      </c>
      <c r="K22" s="47">
        <v>148244.81640000001</v>
      </c>
      <c r="L22" s="48">
        <v>15.0334052093315</v>
      </c>
      <c r="M22" s="48">
        <v>-9.7402947034848003E-2</v>
      </c>
      <c r="N22" s="47">
        <v>16184513.840399999</v>
      </c>
      <c r="O22" s="47">
        <v>16184513.840399999</v>
      </c>
      <c r="P22" s="47">
        <v>68156</v>
      </c>
      <c r="Q22" s="47">
        <v>90179</v>
      </c>
      <c r="R22" s="48">
        <v>-24.421428492221001</v>
      </c>
      <c r="S22" s="47">
        <v>18.0857966708727</v>
      </c>
      <c r="T22" s="47">
        <v>18.333317461936801</v>
      </c>
      <c r="U22" s="49">
        <v>-1.36859213651752</v>
      </c>
    </row>
    <row r="23" spans="1:21" ht="12" thickBot="1">
      <c r="A23" s="71"/>
      <c r="B23" s="60" t="s">
        <v>21</v>
      </c>
      <c r="C23" s="61"/>
      <c r="D23" s="47">
        <v>2366418.0162999998</v>
      </c>
      <c r="E23" s="47">
        <v>2872377.8440999999</v>
      </c>
      <c r="F23" s="48">
        <v>82.385331761304798</v>
      </c>
      <c r="G23" s="47">
        <v>2413408.7004</v>
      </c>
      <c r="H23" s="48">
        <v>-1.94706698837258</v>
      </c>
      <c r="I23" s="47">
        <v>179703.83119999999</v>
      </c>
      <c r="J23" s="48">
        <v>7.59391747198472</v>
      </c>
      <c r="K23" s="47">
        <v>337562.03269999998</v>
      </c>
      <c r="L23" s="48">
        <v>13.986940241164</v>
      </c>
      <c r="M23" s="48">
        <v>-0.46764205155824701</v>
      </c>
      <c r="N23" s="47">
        <v>43920076.3662</v>
      </c>
      <c r="O23" s="47">
        <v>43920076.3662</v>
      </c>
      <c r="P23" s="47">
        <v>80811</v>
      </c>
      <c r="Q23" s="47">
        <v>114995</v>
      </c>
      <c r="R23" s="48">
        <v>-29.726509848254299</v>
      </c>
      <c r="S23" s="47">
        <v>29.2833650901486</v>
      </c>
      <c r="T23" s="47">
        <v>31.783949776946798</v>
      </c>
      <c r="U23" s="49">
        <v>-8.5392668468947193</v>
      </c>
    </row>
    <row r="24" spans="1:21" ht="12" thickBot="1">
      <c r="A24" s="71"/>
      <c r="B24" s="60" t="s">
        <v>22</v>
      </c>
      <c r="C24" s="61"/>
      <c r="D24" s="47">
        <v>310706.85230000003</v>
      </c>
      <c r="E24" s="47">
        <v>470169.51150000002</v>
      </c>
      <c r="F24" s="48">
        <v>66.084006874188802</v>
      </c>
      <c r="G24" s="47">
        <v>376414.91509999998</v>
      </c>
      <c r="H24" s="48">
        <v>-17.4562856475928</v>
      </c>
      <c r="I24" s="47">
        <v>57021.706400000003</v>
      </c>
      <c r="J24" s="48">
        <v>18.3522526065641</v>
      </c>
      <c r="K24" s="47">
        <v>57391.818700000003</v>
      </c>
      <c r="L24" s="48">
        <v>15.246956589048301</v>
      </c>
      <c r="M24" s="48">
        <v>-6.448868643363E-3</v>
      </c>
      <c r="N24" s="47">
        <v>4417642.7117999997</v>
      </c>
      <c r="O24" s="47">
        <v>4417642.7117999997</v>
      </c>
      <c r="P24" s="47">
        <v>30536</v>
      </c>
      <c r="Q24" s="47">
        <v>38032</v>
      </c>
      <c r="R24" s="48">
        <v>-19.709718132099301</v>
      </c>
      <c r="S24" s="47">
        <v>10.1750999574273</v>
      </c>
      <c r="T24" s="47">
        <v>10.7990784681321</v>
      </c>
      <c r="U24" s="49">
        <v>-6.1324066919787699</v>
      </c>
    </row>
    <row r="25" spans="1:21" ht="12" thickBot="1">
      <c r="A25" s="71"/>
      <c r="B25" s="60" t="s">
        <v>23</v>
      </c>
      <c r="C25" s="61"/>
      <c r="D25" s="47">
        <v>343726.41950000002</v>
      </c>
      <c r="E25" s="47">
        <v>416865.91129999998</v>
      </c>
      <c r="F25" s="48">
        <v>82.454911803195003</v>
      </c>
      <c r="G25" s="47">
        <v>470786.90360000002</v>
      </c>
      <c r="H25" s="48">
        <v>-26.988958938406601</v>
      </c>
      <c r="I25" s="47">
        <v>29459.521700000001</v>
      </c>
      <c r="J25" s="48">
        <v>8.5706306029234405</v>
      </c>
      <c r="K25" s="47">
        <v>42776.752999999997</v>
      </c>
      <c r="L25" s="48">
        <v>9.0862240799172493</v>
      </c>
      <c r="M25" s="48">
        <v>-0.31131935843751402</v>
      </c>
      <c r="N25" s="47">
        <v>8785864.9804999996</v>
      </c>
      <c r="O25" s="47">
        <v>8785864.9804999996</v>
      </c>
      <c r="P25" s="47">
        <v>17116</v>
      </c>
      <c r="Q25" s="47">
        <v>37709</v>
      </c>
      <c r="R25" s="48">
        <v>-54.610305232172699</v>
      </c>
      <c r="S25" s="47">
        <v>20.082169870296799</v>
      </c>
      <c r="T25" s="47">
        <v>34.016329263571002</v>
      </c>
      <c r="U25" s="49">
        <v>-69.385726160418599</v>
      </c>
    </row>
    <row r="26" spans="1:21" ht="12" thickBot="1">
      <c r="A26" s="71"/>
      <c r="B26" s="60" t="s">
        <v>24</v>
      </c>
      <c r="C26" s="61"/>
      <c r="D26" s="47">
        <v>815722.68839999998</v>
      </c>
      <c r="E26" s="47">
        <v>805160.16520000005</v>
      </c>
      <c r="F26" s="48">
        <v>101.31185367291199</v>
      </c>
      <c r="G26" s="47">
        <v>655986.42920000001</v>
      </c>
      <c r="H26" s="48">
        <v>24.350543256634801</v>
      </c>
      <c r="I26" s="47">
        <v>166867.77110000001</v>
      </c>
      <c r="J26" s="48">
        <v>20.456433721036099</v>
      </c>
      <c r="K26" s="47">
        <v>143014.45980000001</v>
      </c>
      <c r="L26" s="48">
        <v>21.801435736164802</v>
      </c>
      <c r="M26" s="48">
        <v>0.16678950739217499</v>
      </c>
      <c r="N26" s="47">
        <v>11630004.252499999</v>
      </c>
      <c r="O26" s="47">
        <v>11630004.252499999</v>
      </c>
      <c r="P26" s="47">
        <v>53378</v>
      </c>
      <c r="Q26" s="47">
        <v>75226</v>
      </c>
      <c r="R26" s="48">
        <v>-29.0431499747428</v>
      </c>
      <c r="S26" s="47">
        <v>15.282001731050199</v>
      </c>
      <c r="T26" s="47">
        <v>14.758827647356</v>
      </c>
      <c r="U26" s="49">
        <v>3.4234656748617098</v>
      </c>
    </row>
    <row r="27" spans="1:21" ht="12" thickBot="1">
      <c r="A27" s="71"/>
      <c r="B27" s="60" t="s">
        <v>25</v>
      </c>
      <c r="C27" s="61"/>
      <c r="D27" s="47">
        <v>284778.04790000001</v>
      </c>
      <c r="E27" s="47">
        <v>364320.72159999999</v>
      </c>
      <c r="F27" s="48">
        <v>78.166854371974907</v>
      </c>
      <c r="G27" s="47">
        <v>328022.04379999998</v>
      </c>
      <c r="H27" s="48">
        <v>-13.1832590880284</v>
      </c>
      <c r="I27" s="47">
        <v>81457.126000000004</v>
      </c>
      <c r="J27" s="48">
        <v>28.603723707174101</v>
      </c>
      <c r="K27" s="47">
        <v>96149.161399999997</v>
      </c>
      <c r="L27" s="48">
        <v>29.311798770031299</v>
      </c>
      <c r="M27" s="48">
        <v>-0.15280461302078499</v>
      </c>
      <c r="N27" s="47">
        <v>3857804.0446000001</v>
      </c>
      <c r="O27" s="47">
        <v>3857804.0446000001</v>
      </c>
      <c r="P27" s="47">
        <v>38014</v>
      </c>
      <c r="Q27" s="47">
        <v>46865</v>
      </c>
      <c r="R27" s="48">
        <v>-18.886162381308001</v>
      </c>
      <c r="S27" s="47">
        <v>7.4913991660967003</v>
      </c>
      <c r="T27" s="47">
        <v>7.6021321092499701</v>
      </c>
      <c r="U27" s="49">
        <v>-1.4781343337624799</v>
      </c>
    </row>
    <row r="28" spans="1:21" ht="12" thickBot="1">
      <c r="A28" s="71"/>
      <c r="B28" s="60" t="s">
        <v>26</v>
      </c>
      <c r="C28" s="61"/>
      <c r="D28" s="47">
        <v>1072312.5179999999</v>
      </c>
      <c r="E28" s="47">
        <v>1526363.9550000001</v>
      </c>
      <c r="F28" s="48">
        <v>70.252741129490303</v>
      </c>
      <c r="G28" s="47">
        <v>1463707.7733</v>
      </c>
      <c r="H28" s="48">
        <v>-26.739986111953201</v>
      </c>
      <c r="I28" s="47">
        <v>41835.430800000002</v>
      </c>
      <c r="J28" s="48">
        <v>3.9014214697435801</v>
      </c>
      <c r="K28" s="47">
        <v>22366.143</v>
      </c>
      <c r="L28" s="48">
        <v>1.5280470192198601</v>
      </c>
      <c r="M28" s="48">
        <v>0.87048034164853605</v>
      </c>
      <c r="N28" s="47">
        <v>24288675.631200001</v>
      </c>
      <c r="O28" s="47">
        <v>24288675.631200001</v>
      </c>
      <c r="P28" s="47">
        <v>42427</v>
      </c>
      <c r="Q28" s="47">
        <v>80167</v>
      </c>
      <c r="R28" s="48">
        <v>-47.076727331695103</v>
      </c>
      <c r="S28" s="47">
        <v>25.274295095104499</v>
      </c>
      <c r="T28" s="47">
        <v>47.332878351441401</v>
      </c>
      <c r="U28" s="49">
        <v>-87.276749651504403</v>
      </c>
    </row>
    <row r="29" spans="1:21" ht="12" thickBot="1">
      <c r="A29" s="71"/>
      <c r="B29" s="60" t="s">
        <v>27</v>
      </c>
      <c r="C29" s="61"/>
      <c r="D29" s="47">
        <v>764360.69369999995</v>
      </c>
      <c r="E29" s="47">
        <v>765228.48140000005</v>
      </c>
      <c r="F29" s="48">
        <v>99.886597569079996</v>
      </c>
      <c r="G29" s="47">
        <v>629297.62269999995</v>
      </c>
      <c r="H29" s="48">
        <v>21.4625109213844</v>
      </c>
      <c r="I29" s="47">
        <v>90702.445900000006</v>
      </c>
      <c r="J29" s="48">
        <v>11.866445599255201</v>
      </c>
      <c r="K29" s="47">
        <v>107236.9008</v>
      </c>
      <c r="L29" s="48">
        <v>17.040728731804201</v>
      </c>
      <c r="M29" s="48">
        <v>-0.15418624350993901</v>
      </c>
      <c r="N29" s="47">
        <v>9198091.5088999998</v>
      </c>
      <c r="O29" s="47">
        <v>9198091.5088999998</v>
      </c>
      <c r="P29" s="47">
        <v>97808</v>
      </c>
      <c r="Q29" s="47">
        <v>120373</v>
      </c>
      <c r="R29" s="48">
        <v>-18.745898166532399</v>
      </c>
      <c r="S29" s="47">
        <v>7.8149097589154302</v>
      </c>
      <c r="T29" s="47">
        <v>7.1165992066327197</v>
      </c>
      <c r="U29" s="49">
        <v>8.9356188852476599</v>
      </c>
    </row>
    <row r="30" spans="1:21" ht="12" thickBot="1">
      <c r="A30" s="71"/>
      <c r="B30" s="60" t="s">
        <v>28</v>
      </c>
      <c r="C30" s="61"/>
      <c r="D30" s="47">
        <v>875949.14520000003</v>
      </c>
      <c r="E30" s="47">
        <v>1133129.9963</v>
      </c>
      <c r="F30" s="48">
        <v>77.303499868526103</v>
      </c>
      <c r="G30" s="47">
        <v>1019487.8161000001</v>
      </c>
      <c r="H30" s="48">
        <v>-14.0794886052783</v>
      </c>
      <c r="I30" s="47">
        <v>125975.2427</v>
      </c>
      <c r="J30" s="48">
        <v>14.381570367448299</v>
      </c>
      <c r="K30" s="47">
        <v>169318.9074</v>
      </c>
      <c r="L30" s="48">
        <v>16.608232558160498</v>
      </c>
      <c r="M30" s="48">
        <v>-0.25598833210992</v>
      </c>
      <c r="N30" s="47">
        <v>14460106.6009</v>
      </c>
      <c r="O30" s="47">
        <v>14460106.6009</v>
      </c>
      <c r="P30" s="47">
        <v>58971</v>
      </c>
      <c r="Q30" s="47">
        <v>88008</v>
      </c>
      <c r="R30" s="48">
        <v>-32.993591491682601</v>
      </c>
      <c r="S30" s="47">
        <v>14.8538967492496</v>
      </c>
      <c r="T30" s="47">
        <v>16.2594618477866</v>
      </c>
      <c r="U30" s="49">
        <v>-9.46260178230966</v>
      </c>
    </row>
    <row r="31" spans="1:21" ht="12" thickBot="1">
      <c r="A31" s="71"/>
      <c r="B31" s="60" t="s">
        <v>29</v>
      </c>
      <c r="C31" s="61"/>
      <c r="D31" s="47">
        <v>848058.69290000002</v>
      </c>
      <c r="E31" s="47">
        <v>1305868.156</v>
      </c>
      <c r="F31" s="48">
        <v>64.942137458783407</v>
      </c>
      <c r="G31" s="47">
        <v>1549250.11</v>
      </c>
      <c r="H31" s="48">
        <v>-45.260052755458602</v>
      </c>
      <c r="I31" s="47">
        <v>22002.383300000001</v>
      </c>
      <c r="J31" s="48">
        <v>2.5944411022733802</v>
      </c>
      <c r="K31" s="47">
        <v>6441.9369999999999</v>
      </c>
      <c r="L31" s="48">
        <v>0.41581000759135001</v>
      </c>
      <c r="M31" s="48">
        <v>2.4154918466293598</v>
      </c>
      <c r="N31" s="47">
        <v>41804620.324900001</v>
      </c>
      <c r="O31" s="47">
        <v>41804620.324900001</v>
      </c>
      <c r="P31" s="47">
        <v>27867</v>
      </c>
      <c r="Q31" s="47">
        <v>49038</v>
      </c>
      <c r="R31" s="48">
        <v>-43.172641624862401</v>
      </c>
      <c r="S31" s="47">
        <v>30.432364190619701</v>
      </c>
      <c r="T31" s="47">
        <v>34.749996396672003</v>
      </c>
      <c r="U31" s="49">
        <v>-14.1876332019682</v>
      </c>
    </row>
    <row r="32" spans="1:21" ht="12" thickBot="1">
      <c r="A32" s="71"/>
      <c r="B32" s="60" t="s">
        <v>30</v>
      </c>
      <c r="C32" s="61"/>
      <c r="D32" s="47">
        <v>141237.78049999999</v>
      </c>
      <c r="E32" s="47">
        <v>178108.8756</v>
      </c>
      <c r="F32" s="48">
        <v>79.298563883584507</v>
      </c>
      <c r="G32" s="47">
        <v>153183.9155</v>
      </c>
      <c r="H32" s="48">
        <v>-7.7985570227835099</v>
      </c>
      <c r="I32" s="47">
        <v>38500.431799999998</v>
      </c>
      <c r="J32" s="48">
        <v>27.259301062154499</v>
      </c>
      <c r="K32" s="47">
        <v>43342.205800000003</v>
      </c>
      <c r="L32" s="48">
        <v>28.294227666481099</v>
      </c>
      <c r="M32" s="48">
        <v>-0.11171037354079499</v>
      </c>
      <c r="N32" s="47">
        <v>1952579.0142999999</v>
      </c>
      <c r="O32" s="47">
        <v>1952579.0142999999</v>
      </c>
      <c r="P32" s="47">
        <v>28141</v>
      </c>
      <c r="Q32" s="47">
        <v>35019</v>
      </c>
      <c r="R32" s="48">
        <v>-19.640766441074799</v>
      </c>
      <c r="S32" s="47">
        <v>5.0189325361572097</v>
      </c>
      <c r="T32" s="47">
        <v>5.1946370970044802</v>
      </c>
      <c r="U32" s="49">
        <v>-3.5008352788460799</v>
      </c>
    </row>
    <row r="33" spans="1:21" ht="12" thickBot="1">
      <c r="A33" s="71"/>
      <c r="B33" s="60" t="s">
        <v>31</v>
      </c>
      <c r="C33" s="61"/>
      <c r="D33" s="47">
        <v>-231.1865</v>
      </c>
      <c r="E33" s="50"/>
      <c r="F33" s="50"/>
      <c r="G33" s="47">
        <v>212.9365</v>
      </c>
      <c r="H33" s="48">
        <v>-208.570630211354</v>
      </c>
      <c r="I33" s="47">
        <v>-43.1496</v>
      </c>
      <c r="J33" s="48">
        <v>18.664411633032199</v>
      </c>
      <c r="K33" s="47">
        <v>36.034599999999998</v>
      </c>
      <c r="L33" s="48">
        <v>16.922697611729301</v>
      </c>
      <c r="M33" s="48">
        <v>-2.1974491183473699</v>
      </c>
      <c r="N33" s="47">
        <v>391.8064</v>
      </c>
      <c r="O33" s="47">
        <v>391.8064</v>
      </c>
      <c r="P33" s="47">
        <v>23</v>
      </c>
      <c r="Q33" s="47">
        <v>9</v>
      </c>
      <c r="R33" s="48">
        <v>155.555555555556</v>
      </c>
      <c r="S33" s="47">
        <v>-10.0515869565217</v>
      </c>
      <c r="T33" s="47">
        <v>4.5193555555555598</v>
      </c>
      <c r="U33" s="49">
        <v>144.961612281763</v>
      </c>
    </row>
    <row r="34" spans="1:21" ht="12" thickBot="1">
      <c r="A34" s="71"/>
      <c r="B34" s="60" t="s">
        <v>32</v>
      </c>
      <c r="C34" s="61"/>
      <c r="D34" s="47">
        <v>258668.27970000001</v>
      </c>
      <c r="E34" s="47">
        <v>343884.1042</v>
      </c>
      <c r="F34" s="48">
        <v>75.219609322087393</v>
      </c>
      <c r="G34" s="47">
        <v>343328.29229999997</v>
      </c>
      <c r="H34" s="48">
        <v>-24.658618150240901</v>
      </c>
      <c r="I34" s="47">
        <v>31419.754000000001</v>
      </c>
      <c r="J34" s="48">
        <v>12.146736366917599</v>
      </c>
      <c r="K34" s="47">
        <v>31984.3806</v>
      </c>
      <c r="L34" s="48">
        <v>9.3159757926538909</v>
      </c>
      <c r="M34" s="48">
        <v>-1.7653197886220998E-2</v>
      </c>
      <c r="N34" s="47">
        <v>5324221.1135</v>
      </c>
      <c r="O34" s="47">
        <v>5324221.1135</v>
      </c>
      <c r="P34" s="47">
        <v>13375</v>
      </c>
      <c r="Q34" s="47">
        <v>19706</v>
      </c>
      <c r="R34" s="48">
        <v>-32.127270881964897</v>
      </c>
      <c r="S34" s="47">
        <v>19.3396844635514</v>
      </c>
      <c r="T34" s="47">
        <v>23.610947158225901</v>
      </c>
      <c r="U34" s="49">
        <v>-22.0854828460328</v>
      </c>
    </row>
    <row r="35" spans="1:21" ht="12" thickBot="1">
      <c r="A35" s="71"/>
      <c r="B35" s="60" t="s">
        <v>37</v>
      </c>
      <c r="C35" s="61"/>
      <c r="D35" s="50"/>
      <c r="E35" s="47">
        <v>812220.98199999996</v>
      </c>
      <c r="F35" s="50"/>
      <c r="G35" s="50"/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1"/>
    </row>
    <row r="36" spans="1:21" ht="12" thickBot="1">
      <c r="A36" s="71"/>
      <c r="B36" s="60" t="s">
        <v>38</v>
      </c>
      <c r="C36" s="61"/>
      <c r="D36" s="50"/>
      <c r="E36" s="47">
        <v>154758.48540000001</v>
      </c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1"/>
    </row>
    <row r="37" spans="1:21" ht="12" thickBot="1">
      <c r="A37" s="71"/>
      <c r="B37" s="60" t="s">
        <v>39</v>
      </c>
      <c r="C37" s="61"/>
      <c r="D37" s="50"/>
      <c r="E37" s="47">
        <v>246523.90349999999</v>
      </c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1"/>
    </row>
    <row r="38" spans="1:21" ht="12" customHeight="1" thickBot="1">
      <c r="A38" s="71"/>
      <c r="B38" s="60" t="s">
        <v>33</v>
      </c>
      <c r="C38" s="61"/>
      <c r="D38" s="47">
        <v>246471.7936</v>
      </c>
      <c r="E38" s="47">
        <v>335990.9461</v>
      </c>
      <c r="F38" s="48">
        <v>73.356677154819295</v>
      </c>
      <c r="G38" s="47">
        <v>362918.745</v>
      </c>
      <c r="H38" s="48">
        <v>-32.086232250141798</v>
      </c>
      <c r="I38" s="47">
        <v>12163.814399999999</v>
      </c>
      <c r="J38" s="48">
        <v>4.93517502442519</v>
      </c>
      <c r="K38" s="47">
        <v>19186.801599999999</v>
      </c>
      <c r="L38" s="48">
        <v>5.2868036893492496</v>
      </c>
      <c r="M38" s="48">
        <v>-0.36603219996812802</v>
      </c>
      <c r="N38" s="47">
        <v>4376532.5021000002</v>
      </c>
      <c r="O38" s="47">
        <v>4376532.5021000002</v>
      </c>
      <c r="P38" s="47">
        <v>375</v>
      </c>
      <c r="Q38" s="47">
        <v>564</v>
      </c>
      <c r="R38" s="48">
        <v>-33.510638297872298</v>
      </c>
      <c r="S38" s="47">
        <v>657.258116266667</v>
      </c>
      <c r="T38" s="47">
        <v>643.04115797872305</v>
      </c>
      <c r="U38" s="49">
        <v>2.1630707839254901</v>
      </c>
    </row>
    <row r="39" spans="1:21" ht="12" customHeight="1" thickBot="1">
      <c r="A39" s="71"/>
      <c r="B39" s="60" t="s">
        <v>34</v>
      </c>
      <c r="C39" s="61"/>
      <c r="D39" s="47">
        <v>639127.33900000004</v>
      </c>
      <c r="E39" s="47">
        <v>545532.17779999995</v>
      </c>
      <c r="F39" s="48">
        <v>117.156671046875</v>
      </c>
      <c r="G39" s="47">
        <v>643475.09600000002</v>
      </c>
      <c r="H39" s="48">
        <v>-0.67566826238138999</v>
      </c>
      <c r="I39" s="47">
        <v>39580.650800000003</v>
      </c>
      <c r="J39" s="48">
        <v>6.1929209384047299</v>
      </c>
      <c r="K39" s="47">
        <v>59930.414599999996</v>
      </c>
      <c r="L39" s="48">
        <v>9.3135561846203903</v>
      </c>
      <c r="M39" s="48">
        <v>-0.33955653295280203</v>
      </c>
      <c r="N39" s="47">
        <v>10877226.4485</v>
      </c>
      <c r="O39" s="47">
        <v>10877226.4485</v>
      </c>
      <c r="P39" s="47">
        <v>3209</v>
      </c>
      <c r="Q39" s="47">
        <v>4107</v>
      </c>
      <c r="R39" s="48">
        <v>-21.865108351594799</v>
      </c>
      <c r="S39" s="47">
        <v>199.16713586787199</v>
      </c>
      <c r="T39" s="47">
        <v>221.81155605064501</v>
      </c>
      <c r="U39" s="49">
        <v>-11.3695565707166</v>
      </c>
    </row>
    <row r="40" spans="1:21" ht="12" thickBot="1">
      <c r="A40" s="71"/>
      <c r="B40" s="60" t="s">
        <v>40</v>
      </c>
      <c r="C40" s="61"/>
      <c r="D40" s="50"/>
      <c r="E40" s="47">
        <v>191761.79440000001</v>
      </c>
      <c r="F40" s="50"/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50"/>
      <c r="T40" s="50"/>
      <c r="U40" s="51"/>
    </row>
    <row r="41" spans="1:21" ht="12" thickBot="1">
      <c r="A41" s="71"/>
      <c r="B41" s="60" t="s">
        <v>41</v>
      </c>
      <c r="C41" s="61"/>
      <c r="D41" s="50"/>
      <c r="E41" s="47">
        <v>109636.4647</v>
      </c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1"/>
    </row>
    <row r="42" spans="1:21" ht="12" thickBot="1">
      <c r="A42" s="72"/>
      <c r="B42" s="60" t="s">
        <v>35</v>
      </c>
      <c r="C42" s="61"/>
      <c r="D42" s="52">
        <v>18877.700799999999</v>
      </c>
      <c r="E42" s="52">
        <v>0</v>
      </c>
      <c r="F42" s="53"/>
      <c r="G42" s="52">
        <v>43913.26</v>
      </c>
      <c r="H42" s="54">
        <v>-57.0113883596891</v>
      </c>
      <c r="I42" s="52">
        <v>3017.3128999999999</v>
      </c>
      <c r="J42" s="54">
        <v>15.983476653046599</v>
      </c>
      <c r="K42" s="52">
        <v>5622.0514999999996</v>
      </c>
      <c r="L42" s="54">
        <v>12.802628408822301</v>
      </c>
      <c r="M42" s="54">
        <v>-0.46330749549341599</v>
      </c>
      <c r="N42" s="52">
        <v>720743.90919999999</v>
      </c>
      <c r="O42" s="52">
        <v>720743.90919999999</v>
      </c>
      <c r="P42" s="52">
        <v>44</v>
      </c>
      <c r="Q42" s="52">
        <v>79</v>
      </c>
      <c r="R42" s="54">
        <v>-44.303797468354396</v>
      </c>
      <c r="S42" s="52">
        <v>429.03865454545502</v>
      </c>
      <c r="T42" s="52">
        <v>1374.9034177215201</v>
      </c>
      <c r="U42" s="55">
        <v>-220.46143235698901</v>
      </c>
    </row>
  </sheetData>
  <mergeCells count="40">
    <mergeCell ref="B18:C18"/>
    <mergeCell ref="A1:U4"/>
    <mergeCell ref="W1:W4"/>
    <mergeCell ref="B6:C6"/>
    <mergeCell ref="A7:C7"/>
    <mergeCell ref="A8:A42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29:C29"/>
    <mergeCell ref="B30:C30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41:C41"/>
    <mergeCell ref="B42:C42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H33"/>
  <sheetViews>
    <sheetView workbookViewId="0">
      <selection sqref="A1:H31"/>
    </sheetView>
  </sheetViews>
  <sheetFormatPr defaultRowHeight="13.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>
      <c r="A1" s="30" t="s">
        <v>64</v>
      </c>
      <c r="B1" s="31" t="s">
        <v>65</v>
      </c>
      <c r="C1" s="30" t="s">
        <v>66</v>
      </c>
      <c r="D1" s="30" t="s">
        <v>67</v>
      </c>
      <c r="E1" s="30" t="s">
        <v>68</v>
      </c>
      <c r="F1" s="30" t="s">
        <v>69</v>
      </c>
      <c r="G1" s="30" t="s">
        <v>68</v>
      </c>
      <c r="H1" s="30" t="s">
        <v>70</v>
      </c>
    </row>
    <row r="2" spans="1:8" ht="14.25">
      <c r="A2" s="32">
        <v>1</v>
      </c>
      <c r="B2" s="33">
        <v>12</v>
      </c>
      <c r="C2" s="32">
        <v>79214</v>
      </c>
      <c r="D2" s="32">
        <v>895099.79785470106</v>
      </c>
      <c r="E2" s="32">
        <v>804226.33372734999</v>
      </c>
      <c r="F2" s="32">
        <v>90873.464127350395</v>
      </c>
      <c r="G2" s="32">
        <v>804226.33372734999</v>
      </c>
      <c r="H2" s="32">
        <v>0.10152327633762</v>
      </c>
    </row>
    <row r="3" spans="1:8" ht="14.25">
      <c r="A3" s="32">
        <v>2</v>
      </c>
      <c r="B3" s="33">
        <v>13</v>
      </c>
      <c r="C3" s="32">
        <v>18763.991000000002</v>
      </c>
      <c r="D3" s="32">
        <v>101779.802271636</v>
      </c>
      <c r="E3" s="32">
        <v>79424.561308993303</v>
      </c>
      <c r="F3" s="32">
        <v>22355.240962642802</v>
      </c>
      <c r="G3" s="32">
        <v>79424.561308993303</v>
      </c>
      <c r="H3" s="32">
        <v>0.219643195051409</v>
      </c>
    </row>
    <row r="4" spans="1:8" ht="14.25">
      <c r="A4" s="32">
        <v>3</v>
      </c>
      <c r="B4" s="33">
        <v>14</v>
      </c>
      <c r="C4" s="32">
        <v>112683</v>
      </c>
      <c r="D4" s="32">
        <v>137151.876741026</v>
      </c>
      <c r="E4" s="32">
        <v>101406.07114529901</v>
      </c>
      <c r="F4" s="32">
        <v>35745.805595726502</v>
      </c>
      <c r="G4" s="32">
        <v>101406.07114529901</v>
      </c>
      <c r="H4" s="32">
        <v>0.260629358089083</v>
      </c>
    </row>
    <row r="5" spans="1:8" ht="14.25">
      <c r="A5" s="32">
        <v>4</v>
      </c>
      <c r="B5" s="33">
        <v>15</v>
      </c>
      <c r="C5" s="32">
        <v>5561</v>
      </c>
      <c r="D5" s="32">
        <v>89247.581411111096</v>
      </c>
      <c r="E5" s="32">
        <v>78512.947000854707</v>
      </c>
      <c r="F5" s="32">
        <v>10734.6344102564</v>
      </c>
      <c r="G5" s="32">
        <v>78512.947000854707</v>
      </c>
      <c r="H5" s="32">
        <v>0.120279275253503</v>
      </c>
    </row>
    <row r="6" spans="1:8" ht="14.25">
      <c r="A6" s="32">
        <v>5</v>
      </c>
      <c r="B6" s="33">
        <v>16</v>
      </c>
      <c r="C6" s="32">
        <v>3202</v>
      </c>
      <c r="D6" s="32">
        <v>294646.55799059803</v>
      </c>
      <c r="E6" s="32">
        <v>301992.33842649602</v>
      </c>
      <c r="F6" s="32">
        <v>-7345.7804358974399</v>
      </c>
      <c r="G6" s="32">
        <v>301992.33842649602</v>
      </c>
      <c r="H6" s="32">
        <v>-2.4930820458224499E-2</v>
      </c>
    </row>
    <row r="7" spans="1:8" ht="14.25">
      <c r="A7" s="32">
        <v>6</v>
      </c>
      <c r="B7" s="33">
        <v>17</v>
      </c>
      <c r="C7" s="32">
        <v>19201</v>
      </c>
      <c r="D7" s="32">
        <v>426120.99069743598</v>
      </c>
      <c r="E7" s="32">
        <v>353961.74575128203</v>
      </c>
      <c r="F7" s="32">
        <v>72159.244946153805</v>
      </c>
      <c r="G7" s="32">
        <v>353961.74575128203</v>
      </c>
      <c r="H7" s="32">
        <v>0.16933980376805699</v>
      </c>
    </row>
    <row r="8" spans="1:8" ht="14.25">
      <c r="A8" s="32">
        <v>7</v>
      </c>
      <c r="B8" s="33">
        <v>18</v>
      </c>
      <c r="C8" s="32">
        <v>56263</v>
      </c>
      <c r="D8" s="32">
        <v>215021.901440171</v>
      </c>
      <c r="E8" s="32">
        <v>179156.457249573</v>
      </c>
      <c r="F8" s="32">
        <v>35865.444190598297</v>
      </c>
      <c r="G8" s="32">
        <v>179156.457249573</v>
      </c>
      <c r="H8" s="32">
        <v>0.16679902814726899</v>
      </c>
    </row>
    <row r="9" spans="1:8" ht="14.25">
      <c r="A9" s="32">
        <v>8</v>
      </c>
      <c r="B9" s="33">
        <v>19</v>
      </c>
      <c r="C9" s="32">
        <v>13261</v>
      </c>
      <c r="D9" s="32">
        <v>109315.550112821</v>
      </c>
      <c r="E9" s="32">
        <v>88519.983524786294</v>
      </c>
      <c r="F9" s="32">
        <v>20795.566588034199</v>
      </c>
      <c r="G9" s="32">
        <v>88519.983524786294</v>
      </c>
      <c r="H9" s="32">
        <v>0.19023429481507301</v>
      </c>
    </row>
    <row r="10" spans="1:8" ht="14.25">
      <c r="A10" s="32">
        <v>9</v>
      </c>
      <c r="B10" s="33">
        <v>21</v>
      </c>
      <c r="C10" s="32">
        <v>144625</v>
      </c>
      <c r="D10" s="32">
        <v>591964.5196</v>
      </c>
      <c r="E10" s="32">
        <v>552675.83479999995</v>
      </c>
      <c r="F10" s="32">
        <v>39288.684800000003</v>
      </c>
      <c r="G10" s="32">
        <v>552675.83479999995</v>
      </c>
      <c r="H10" s="32">
        <v>6.6369999381969705E-2</v>
      </c>
    </row>
    <row r="11" spans="1:8" ht="14.25">
      <c r="A11" s="32">
        <v>10</v>
      </c>
      <c r="B11" s="33">
        <v>22</v>
      </c>
      <c r="C11" s="32">
        <v>36622</v>
      </c>
      <c r="D11" s="32">
        <v>869766.81241282099</v>
      </c>
      <c r="E11" s="32">
        <v>832414.031635897</v>
      </c>
      <c r="F11" s="32">
        <v>37352.7807769231</v>
      </c>
      <c r="G11" s="32">
        <v>832414.031635897</v>
      </c>
      <c r="H11" s="32">
        <v>4.2945741598604703E-2</v>
      </c>
    </row>
    <row r="12" spans="1:8" ht="14.25">
      <c r="A12" s="32">
        <v>11</v>
      </c>
      <c r="B12" s="33">
        <v>23</v>
      </c>
      <c r="C12" s="32">
        <v>205842.78</v>
      </c>
      <c r="D12" s="32">
        <v>2597878.7169538499</v>
      </c>
      <c r="E12" s="32">
        <v>2238207.1373632499</v>
      </c>
      <c r="F12" s="32">
        <v>359671.579590598</v>
      </c>
      <c r="G12" s="32">
        <v>2238207.1373632499</v>
      </c>
      <c r="H12" s="32">
        <v>0.138448179756572</v>
      </c>
    </row>
    <row r="13" spans="1:8" ht="14.25">
      <c r="A13" s="32">
        <v>12</v>
      </c>
      <c r="B13" s="33">
        <v>24</v>
      </c>
      <c r="C13" s="32">
        <v>26807.315999999999</v>
      </c>
      <c r="D13" s="32">
        <v>639009.88843760698</v>
      </c>
      <c r="E13" s="32">
        <v>581780.004340171</v>
      </c>
      <c r="F13" s="32">
        <v>57229.884097435897</v>
      </c>
      <c r="G13" s="32">
        <v>581780.004340171</v>
      </c>
      <c r="H13" s="32">
        <v>8.9560248022709302E-2</v>
      </c>
    </row>
    <row r="14" spans="1:8" ht="14.25">
      <c r="A14" s="32">
        <v>13</v>
      </c>
      <c r="B14" s="33">
        <v>25</v>
      </c>
      <c r="C14" s="32">
        <v>94045</v>
      </c>
      <c r="D14" s="32">
        <v>1251882.156</v>
      </c>
      <c r="E14" s="32">
        <v>1164295.6868</v>
      </c>
      <c r="F14" s="32">
        <v>87586.469200000007</v>
      </c>
      <c r="G14" s="32">
        <v>1164295.6868</v>
      </c>
      <c r="H14" s="32">
        <v>6.9963829087440102E-2</v>
      </c>
    </row>
    <row r="15" spans="1:8" ht="14.25">
      <c r="A15" s="32">
        <v>14</v>
      </c>
      <c r="B15" s="33">
        <v>26</v>
      </c>
      <c r="C15" s="32">
        <v>68517</v>
      </c>
      <c r="D15" s="32">
        <v>440559.20426777098</v>
      </c>
      <c r="E15" s="32">
        <v>386837.70505082799</v>
      </c>
      <c r="F15" s="32">
        <v>53721.499216942699</v>
      </c>
      <c r="G15" s="32">
        <v>386837.70505082799</v>
      </c>
      <c r="H15" s="32">
        <v>0.121939341401867</v>
      </c>
    </row>
    <row r="16" spans="1:8" ht="14.25">
      <c r="A16" s="32">
        <v>15</v>
      </c>
      <c r="B16" s="33">
        <v>27</v>
      </c>
      <c r="C16" s="32">
        <v>165792.08900000001</v>
      </c>
      <c r="D16" s="32">
        <v>1232655.8148000001</v>
      </c>
      <c r="E16" s="32">
        <v>1098850.2220000001</v>
      </c>
      <c r="F16" s="32">
        <v>133805.59280000001</v>
      </c>
      <c r="G16" s="32">
        <v>1098850.2220000001</v>
      </c>
      <c r="H16" s="32">
        <v>0.108550652334131</v>
      </c>
    </row>
    <row r="17" spans="1:8" ht="14.25">
      <c r="A17" s="32">
        <v>16</v>
      </c>
      <c r="B17" s="33">
        <v>29</v>
      </c>
      <c r="C17" s="32">
        <v>190562</v>
      </c>
      <c r="D17" s="32">
        <v>2366418.85098291</v>
      </c>
      <c r="E17" s="32">
        <v>2186714.2197076902</v>
      </c>
      <c r="F17" s="32">
        <v>179704.63127521399</v>
      </c>
      <c r="G17" s="32">
        <v>2186714.2197076902</v>
      </c>
      <c r="H17" s="32">
        <v>7.5939486029944506E-2</v>
      </c>
    </row>
    <row r="18" spans="1:8" ht="14.25">
      <c r="A18" s="32">
        <v>17</v>
      </c>
      <c r="B18" s="33">
        <v>31</v>
      </c>
      <c r="C18" s="32">
        <v>47685.266000000003</v>
      </c>
      <c r="D18" s="32">
        <v>310706.86587492598</v>
      </c>
      <c r="E18" s="32">
        <v>253685.14502667999</v>
      </c>
      <c r="F18" s="32">
        <v>57021.720848246398</v>
      </c>
      <c r="G18" s="32">
        <v>253685.14502667999</v>
      </c>
      <c r="H18" s="32">
        <v>0.183522564548671</v>
      </c>
    </row>
    <row r="19" spans="1:8" ht="14.25">
      <c r="A19" s="32">
        <v>18</v>
      </c>
      <c r="B19" s="33">
        <v>32</v>
      </c>
      <c r="C19" s="32">
        <v>20683.323</v>
      </c>
      <c r="D19" s="32">
        <v>343726.41813147301</v>
      </c>
      <c r="E19" s="32">
        <v>314266.902732432</v>
      </c>
      <c r="F19" s="32">
        <v>29459.515399041102</v>
      </c>
      <c r="G19" s="32">
        <v>314266.902732432</v>
      </c>
      <c r="H19" s="32">
        <v>8.57062880391493E-2</v>
      </c>
    </row>
    <row r="20" spans="1:8" ht="14.25">
      <c r="A20" s="32">
        <v>19</v>
      </c>
      <c r="B20" s="33">
        <v>33</v>
      </c>
      <c r="C20" s="32">
        <v>53487.696000000004</v>
      </c>
      <c r="D20" s="32">
        <v>815722.73351162497</v>
      </c>
      <c r="E20" s="32">
        <v>648854.99737647502</v>
      </c>
      <c r="F20" s="32">
        <v>166867.73613514999</v>
      </c>
      <c r="G20" s="32">
        <v>648854.99737647502</v>
      </c>
      <c r="H20" s="32">
        <v>0.204564283033767</v>
      </c>
    </row>
    <row r="21" spans="1:8" ht="14.25">
      <c r="A21" s="32">
        <v>20</v>
      </c>
      <c r="B21" s="33">
        <v>34</v>
      </c>
      <c r="C21" s="32">
        <v>49148.415999999997</v>
      </c>
      <c r="D21" s="32">
        <v>284778.02640521101</v>
      </c>
      <c r="E21" s="32">
        <v>203320.918760423</v>
      </c>
      <c r="F21" s="32">
        <v>81457.107644788193</v>
      </c>
      <c r="G21" s="32">
        <v>203320.918760423</v>
      </c>
      <c r="H21" s="32">
        <v>0.28603719420712198</v>
      </c>
    </row>
    <row r="22" spans="1:8" ht="14.25">
      <c r="A22" s="32">
        <v>21</v>
      </c>
      <c r="B22" s="33">
        <v>35</v>
      </c>
      <c r="C22" s="32">
        <v>47185.271000000001</v>
      </c>
      <c r="D22" s="32">
        <v>1072312.5184230099</v>
      </c>
      <c r="E22" s="32">
        <v>1030477.09705942</v>
      </c>
      <c r="F22" s="32">
        <v>41835.421363589601</v>
      </c>
      <c r="G22" s="32">
        <v>1030477.09705942</v>
      </c>
      <c r="H22" s="32">
        <v>3.90142058819892E-2</v>
      </c>
    </row>
    <row r="23" spans="1:8" ht="14.25">
      <c r="A23" s="32">
        <v>22</v>
      </c>
      <c r="B23" s="33">
        <v>36</v>
      </c>
      <c r="C23" s="32">
        <v>194201.342</v>
      </c>
      <c r="D23" s="32">
        <v>764360.69330973504</v>
      </c>
      <c r="E23" s="32">
        <v>673658.24818516197</v>
      </c>
      <c r="F23" s="32">
        <v>90702.445124572303</v>
      </c>
      <c r="G23" s="32">
        <v>673658.24818516197</v>
      </c>
      <c r="H23" s="32">
        <v>0.11866445503865999</v>
      </c>
    </row>
    <row r="24" spans="1:8" ht="14.25">
      <c r="A24" s="32">
        <v>23</v>
      </c>
      <c r="B24" s="33">
        <v>37</v>
      </c>
      <c r="C24" s="32">
        <v>93504.498999999996</v>
      </c>
      <c r="D24" s="32">
        <v>875949.14622743404</v>
      </c>
      <c r="E24" s="32">
        <v>749973.87799561606</v>
      </c>
      <c r="F24" s="32">
        <v>125975.268231817</v>
      </c>
      <c r="G24" s="32">
        <v>749973.87799561606</v>
      </c>
      <c r="H24" s="32">
        <v>0.143815732653399</v>
      </c>
    </row>
    <row r="25" spans="1:8" ht="14.25">
      <c r="A25" s="32">
        <v>24</v>
      </c>
      <c r="B25" s="33">
        <v>38</v>
      </c>
      <c r="C25" s="32">
        <v>177088.291</v>
      </c>
      <c r="D25" s="32">
        <v>848058.59188761096</v>
      </c>
      <c r="E25" s="32">
        <v>826056.31700885005</v>
      </c>
      <c r="F25" s="32">
        <v>22002.274878761102</v>
      </c>
      <c r="G25" s="32">
        <v>826056.31700885005</v>
      </c>
      <c r="H25" s="32">
        <v>2.5944286266575502E-2</v>
      </c>
    </row>
    <row r="26" spans="1:8" ht="14.25">
      <c r="A26" s="32">
        <v>25</v>
      </c>
      <c r="B26" s="33">
        <v>39</v>
      </c>
      <c r="C26" s="32">
        <v>91722.771999999997</v>
      </c>
      <c r="D26" s="32">
        <v>141237.68966464</v>
      </c>
      <c r="E26" s="32">
        <v>102737.33526460201</v>
      </c>
      <c r="F26" s="32">
        <v>38500.354400037701</v>
      </c>
      <c r="G26" s="32">
        <v>102737.33526460201</v>
      </c>
      <c r="H26" s="32">
        <v>0.27259263792444099</v>
      </c>
    </row>
    <row r="27" spans="1:8" ht="14.25">
      <c r="A27" s="32">
        <v>26</v>
      </c>
      <c r="B27" s="33">
        <v>40</v>
      </c>
      <c r="C27" s="32">
        <v>-61</v>
      </c>
      <c r="D27" s="32">
        <v>-231.18680000000001</v>
      </c>
      <c r="E27" s="32">
        <v>-188.0369</v>
      </c>
      <c r="F27" s="32">
        <v>-43.149900000000002</v>
      </c>
      <c r="G27" s="32">
        <v>-188.0369</v>
      </c>
      <c r="H27" s="32">
        <v>0.186645171783164</v>
      </c>
    </row>
    <row r="28" spans="1:8" ht="14.25">
      <c r="A28" s="32">
        <v>27</v>
      </c>
      <c r="B28" s="33">
        <v>42</v>
      </c>
      <c r="C28" s="32">
        <v>15505.448</v>
      </c>
      <c r="D28" s="32">
        <v>258668.2794</v>
      </c>
      <c r="E28" s="32">
        <v>227248.48079999999</v>
      </c>
      <c r="F28" s="32">
        <v>31419.798599999998</v>
      </c>
      <c r="G28" s="32">
        <v>227248.48079999999</v>
      </c>
      <c r="H28" s="32">
        <v>0.121467536231657</v>
      </c>
    </row>
    <row r="29" spans="1:8" ht="14.25">
      <c r="A29" s="32">
        <v>28</v>
      </c>
      <c r="B29" s="33">
        <v>75</v>
      </c>
      <c r="C29" s="32">
        <v>386</v>
      </c>
      <c r="D29" s="32">
        <v>246471.79487179499</v>
      </c>
      <c r="E29" s="32">
        <v>234307.97974359</v>
      </c>
      <c r="F29" s="32">
        <v>12163.8151282051</v>
      </c>
      <c r="G29" s="32">
        <v>234307.97974359</v>
      </c>
      <c r="H29" s="32">
        <v>4.9351752944113897E-2</v>
      </c>
    </row>
    <row r="30" spans="1:8" ht="14.25">
      <c r="A30" s="32">
        <v>29</v>
      </c>
      <c r="B30" s="33">
        <v>76</v>
      </c>
      <c r="C30" s="32">
        <v>3470</v>
      </c>
      <c r="D30" s="32">
        <v>639127.32949658099</v>
      </c>
      <c r="E30" s="32">
        <v>599546.68872991495</v>
      </c>
      <c r="F30" s="32">
        <v>39580.6407666667</v>
      </c>
      <c r="G30" s="32">
        <v>599546.68872991495</v>
      </c>
      <c r="H30" s="32">
        <v>6.1929194606406501E-2</v>
      </c>
    </row>
    <row r="31" spans="1:8" ht="14.25">
      <c r="A31" s="32">
        <v>30</v>
      </c>
      <c r="B31" s="33">
        <v>99</v>
      </c>
      <c r="C31" s="32">
        <v>44</v>
      </c>
      <c r="D31" s="32">
        <v>18877.700779063602</v>
      </c>
      <c r="E31" s="32">
        <v>15860.387754330201</v>
      </c>
      <c r="F31" s="32">
        <v>3017.3130247333802</v>
      </c>
      <c r="G31" s="32">
        <v>15860.387754330201</v>
      </c>
      <c r="H31" s="32">
        <v>0.15983477331517701</v>
      </c>
    </row>
    <row r="32" spans="1:8" ht="14.25">
      <c r="A32" s="32"/>
      <c r="B32" s="33"/>
      <c r="C32" s="32"/>
      <c r="D32" s="32"/>
      <c r="E32" s="32"/>
      <c r="F32" s="32"/>
      <c r="G32" s="32"/>
      <c r="H32" s="32"/>
    </row>
    <row r="33" spans="1:8" ht="14.25">
      <c r="A33" s="32"/>
      <c r="B33" s="33"/>
      <c r="C33" s="32"/>
      <c r="D33" s="32"/>
      <c r="E33" s="32"/>
      <c r="F33" s="32"/>
      <c r="G33" s="32"/>
      <c r="H33" s="32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admin</cp:lastModifiedBy>
  <dcterms:created xsi:type="dcterms:W3CDTF">2013-06-21T00:28:37Z</dcterms:created>
  <dcterms:modified xsi:type="dcterms:W3CDTF">2014-01-14T01:16:06Z</dcterms:modified>
</cp:coreProperties>
</file>