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<sst xmlns="http://schemas.openxmlformats.org/spreadsheetml/2006/main" count="113" uniqueCount="71">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</sst>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323" Type="http://schemas.openxmlformats.org/officeDocument/2006/relationships/hyperlink" Target="cid:756b0cf62" TargetMode="External"/><Relationship Id="rId328" Type="http://schemas.openxmlformats.org/officeDocument/2006/relationships/image" Target="cid:88fc8e9d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31318862.673900001</v>
      </c>
      <c r="F3" s="25">
        <f>RA!I7</f>
        <v>1453537.2982000001</v>
      </c>
      <c r="G3" s="16">
        <f>E3-F3</f>
        <v>29865325.375700001</v>
      </c>
      <c r="H3" s="27">
        <f>RA!J7</f>
        <v>4.64109221760254</v>
      </c>
      <c r="I3" s="20">
        <f>SUM(I4:I39)</f>
        <v>31184619.255224023</v>
      </c>
      <c r="J3" s="21">
        <f>SUM(J4:J39)</f>
        <v>29879596.334572677</v>
      </c>
      <c r="K3" s="22">
        <f>E3-I3</f>
        <v>134243.41867597774</v>
      </c>
      <c r="L3" s="22">
        <f>G3-J3</f>
        <v>-14270.958872675896</v>
      </c>
    </row>
    <row r="4" spans="1:12">
      <c r="A4" s="38">
        <f>RA!A8</f>
        <v>41656</v>
      </c>
      <c r="B4" s="12">
        <v>12</v>
      </c>
      <c r="C4" s="35" t="s">
        <v>6</v>
      </c>
      <c r="D4" s="35"/>
      <c r="E4" s="15">
        <f>VLOOKUP(C4,RA!B8:D39,3,0)</f>
        <v>1082320.6617999999</v>
      </c>
      <c r="F4" s="25">
        <f>VLOOKUP(C4,RA!B8:I43,8,0)</f>
        <v>130444.8793</v>
      </c>
      <c r="G4" s="16">
        <f t="shared" ref="G4:G39" si="0">E4-F4</f>
        <v>951875.78249999986</v>
      </c>
      <c r="H4" s="27">
        <f>RA!J8</f>
        <v>12.052331984779601</v>
      </c>
      <c r="I4" s="20">
        <f>VLOOKUP(B4,RMS!B:D,3,FALSE)</f>
        <v>1073985.16088803</v>
      </c>
      <c r="J4" s="21">
        <f>VLOOKUP(B4,RMS!B:E,4,FALSE)</f>
        <v>951875.78569743596</v>
      </c>
      <c r="K4" s="22">
        <f t="shared" ref="K4:K39" si="1">E4-I4</f>
        <v>8335.5009119699243</v>
      </c>
      <c r="L4" s="22">
        <f t="shared" ref="L4:L39" si="2">G4-J4</f>
        <v>-3.1974361045286059E-3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184456.29380000001</v>
      </c>
      <c r="F5" s="25">
        <f>VLOOKUP(C5,RA!B9:I44,8,0)</f>
        <v>33129.3629</v>
      </c>
      <c r="G5" s="16">
        <f t="shared" si="0"/>
        <v>151326.93090000001</v>
      </c>
      <c r="H5" s="27">
        <f>RA!J9</f>
        <v>17.960548928691502</v>
      </c>
      <c r="I5" s="20">
        <f>VLOOKUP(B5,RMS!B:D,3,FALSE)</f>
        <v>183832.86101765401</v>
      </c>
      <c r="J5" s="21">
        <f>VLOOKUP(B5,RMS!B:E,4,FALSE)</f>
        <v>152340.314831647</v>
      </c>
      <c r="K5" s="22">
        <f t="shared" si="1"/>
        <v>623.43278234600439</v>
      </c>
      <c r="L5" s="22">
        <f t="shared" si="2"/>
        <v>-1013.3839316469966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235608.68530000001</v>
      </c>
      <c r="F6" s="25">
        <f>VLOOKUP(C6,RA!B10:I45,8,0)</f>
        <v>59166.290399999998</v>
      </c>
      <c r="G6" s="16">
        <f t="shared" si="0"/>
        <v>176442.39490000001</v>
      </c>
      <c r="H6" s="27">
        <f>RA!J10</f>
        <v>25.1121007379943</v>
      </c>
      <c r="I6" s="20">
        <f>VLOOKUP(B6,RMS!B:D,3,FALSE)</f>
        <v>234482.23955384601</v>
      </c>
      <c r="J6" s="21">
        <f>VLOOKUP(B6,RMS!B:E,4,FALSE)</f>
        <v>176784.56487179501</v>
      </c>
      <c r="K6" s="22">
        <f t="shared" si="1"/>
        <v>1126.4457461540005</v>
      </c>
      <c r="L6" s="22">
        <f t="shared" si="2"/>
        <v>-342.16997179499594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81374.664900000003</v>
      </c>
      <c r="F7" s="25">
        <f>VLOOKUP(C7,RA!B11:I46,8,0)</f>
        <v>12805.152700000001</v>
      </c>
      <c r="G7" s="16">
        <f t="shared" si="0"/>
        <v>68569.512199999997</v>
      </c>
      <c r="H7" s="27">
        <f>RA!J11</f>
        <v>15.7360435409916</v>
      </c>
      <c r="I7" s="20">
        <f>VLOOKUP(B7,RMS!B:D,3,FALSE)</f>
        <v>81216.775622222194</v>
      </c>
      <c r="J7" s="21">
        <f>VLOOKUP(B7,RMS!B:E,4,FALSE)</f>
        <v>68569.512123931607</v>
      </c>
      <c r="K7" s="22">
        <f t="shared" si="1"/>
        <v>157.88927777780918</v>
      </c>
      <c r="L7" s="22">
        <f t="shared" si="2"/>
        <v>7.6068390626460314E-5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495213.23090000002</v>
      </c>
      <c r="F8" s="25">
        <f>VLOOKUP(C8,RA!B12:I47,8,0)</f>
        <v>-28362.969700000001</v>
      </c>
      <c r="G8" s="16">
        <f t="shared" si="0"/>
        <v>523576.20060000004</v>
      </c>
      <c r="H8" s="27">
        <f>RA!J12</f>
        <v>-5.7274256684243197</v>
      </c>
      <c r="I8" s="20">
        <f>VLOOKUP(B8,RMS!B:D,3,FALSE)</f>
        <v>483937.709567521</v>
      </c>
      <c r="J8" s="21">
        <f>VLOOKUP(B8,RMS!B:E,4,FALSE)</f>
        <v>523576.20099059801</v>
      </c>
      <c r="K8" s="22">
        <f t="shared" si="1"/>
        <v>11275.521332479024</v>
      </c>
      <c r="L8" s="22">
        <f t="shared" si="2"/>
        <v>-3.9059796836227179E-4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469212.72360000003</v>
      </c>
      <c r="F9" s="25">
        <f>VLOOKUP(C9,RA!B13:I48,8,0)</f>
        <v>71979.614600000001</v>
      </c>
      <c r="G9" s="16">
        <f t="shared" si="0"/>
        <v>397233.10900000005</v>
      </c>
      <c r="H9" s="27">
        <f>RA!J13</f>
        <v>15.340507829314999</v>
      </c>
      <c r="I9" s="20">
        <f>VLOOKUP(B9,RMS!B:D,3,FALSE)</f>
        <v>466976.588859829</v>
      </c>
      <c r="J9" s="21">
        <f>VLOOKUP(B9,RMS!B:E,4,FALSE)</f>
        <v>397233.10772991501</v>
      </c>
      <c r="K9" s="22">
        <f t="shared" si="1"/>
        <v>2236.1347401710227</v>
      </c>
      <c r="L9" s="22">
        <f t="shared" si="2"/>
        <v>1.2700850493274629E-3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295720.65899999999</v>
      </c>
      <c r="F10" s="25">
        <f>VLOOKUP(C10,RA!B14:I49,8,0)</f>
        <v>40934.804900000003</v>
      </c>
      <c r="G10" s="16">
        <f t="shared" si="0"/>
        <v>254785.8541</v>
      </c>
      <c r="H10" s="27">
        <f>RA!J14</f>
        <v>13.8423893137611</v>
      </c>
      <c r="I10" s="20">
        <f>VLOOKUP(B10,RMS!B:D,3,FALSE)</f>
        <v>291818.74375042698</v>
      </c>
      <c r="J10" s="21">
        <f>VLOOKUP(B10,RMS!B:E,4,FALSE)</f>
        <v>255609.22983162399</v>
      </c>
      <c r="K10" s="22">
        <f t="shared" si="1"/>
        <v>3901.9152495730086</v>
      </c>
      <c r="L10" s="22">
        <f t="shared" si="2"/>
        <v>-823.37573162399349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169788.73929999999</v>
      </c>
      <c r="F11" s="25">
        <f>VLOOKUP(C11,RA!B15:I50,8,0)</f>
        <v>18393.281599999998</v>
      </c>
      <c r="G11" s="16">
        <f t="shared" si="0"/>
        <v>151395.4577</v>
      </c>
      <c r="H11" s="27">
        <f>RA!J15</f>
        <v>10.833039738578201</v>
      </c>
      <c r="I11" s="20">
        <f>VLOOKUP(B11,RMS!B:D,3,FALSE)</f>
        <v>167519.78225470099</v>
      </c>
      <c r="J11" s="21">
        <f>VLOOKUP(B11,RMS!B:E,4,FALSE)</f>
        <v>153317.16690341901</v>
      </c>
      <c r="K11" s="22">
        <f t="shared" si="1"/>
        <v>2268.957045299001</v>
      </c>
      <c r="L11" s="22">
        <f t="shared" si="2"/>
        <v>-1921.7092034190136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857658.94200000004</v>
      </c>
      <c r="F12" s="25">
        <f>VLOOKUP(C12,RA!B16:I51,8,0)</f>
        <v>44567.981399999997</v>
      </c>
      <c r="G12" s="16">
        <f t="shared" si="0"/>
        <v>813090.96059999999</v>
      </c>
      <c r="H12" s="27">
        <f>RA!J16</f>
        <v>5.19646904118677</v>
      </c>
      <c r="I12" s="20">
        <f>VLOOKUP(B12,RMS!B:D,3,FALSE)</f>
        <v>855998.68960000004</v>
      </c>
      <c r="J12" s="21">
        <f>VLOOKUP(B12,RMS!B:E,4,FALSE)</f>
        <v>813090.96059999999</v>
      </c>
      <c r="K12" s="22">
        <f t="shared" si="1"/>
        <v>1660.2523999999976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1097113.3707999999</v>
      </c>
      <c r="F13" s="25">
        <f>VLOOKUP(C13,RA!B17:I52,8,0)</f>
        <v>1890.0886</v>
      </c>
      <c r="G13" s="16">
        <f t="shared" si="0"/>
        <v>1095223.2822</v>
      </c>
      <c r="H13" s="27">
        <f>RA!J17</f>
        <v>0.17227833059966899</v>
      </c>
      <c r="I13" s="20">
        <f>VLOOKUP(B13,RMS!B:D,3,FALSE)</f>
        <v>1096059.3397418801</v>
      </c>
      <c r="J13" s="21">
        <f>VLOOKUP(B13,RMS!B:E,4,FALSE)</f>
        <v>1095223.2826239299</v>
      </c>
      <c r="K13" s="22">
        <f t="shared" si="1"/>
        <v>1054.0310581198428</v>
      </c>
      <c r="L13" s="22">
        <f t="shared" si="2"/>
        <v>-4.2392988689243793E-4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4066241.1740000001</v>
      </c>
      <c r="F14" s="25">
        <f>VLOOKUP(C14,RA!B18:I53,8,0)</f>
        <v>415890.69040000002</v>
      </c>
      <c r="G14" s="16">
        <f t="shared" si="0"/>
        <v>3650350.4835999999</v>
      </c>
      <c r="H14" s="27">
        <f>RA!J18</f>
        <v>10.227890393202699</v>
      </c>
      <c r="I14" s="20">
        <f>VLOOKUP(B14,RMS!B:D,3,FALSE)</f>
        <v>4055654.9904521401</v>
      </c>
      <c r="J14" s="21">
        <f>VLOOKUP(B14,RMS!B:E,4,FALSE)</f>
        <v>3650343.3447358999</v>
      </c>
      <c r="K14" s="22">
        <f t="shared" si="1"/>
        <v>10586.183547860011</v>
      </c>
      <c r="L14" s="22">
        <f t="shared" si="2"/>
        <v>7.1388640999794006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2522746.3303</v>
      </c>
      <c r="F15" s="25">
        <f>VLOOKUP(C15,RA!B19:I54,8,0)</f>
        <v>-394881.56709999999</v>
      </c>
      <c r="G15" s="16">
        <f t="shared" si="0"/>
        <v>2917627.8974000001</v>
      </c>
      <c r="H15" s="27">
        <f>RA!J19</f>
        <v>-15.652844773062901</v>
      </c>
      <c r="I15" s="20">
        <f>VLOOKUP(B15,RMS!B:D,3,FALSE)</f>
        <v>2521307.1268743598</v>
      </c>
      <c r="J15" s="21">
        <f>VLOOKUP(B15,RMS!B:E,4,FALSE)</f>
        <v>2917627.8983906</v>
      </c>
      <c r="K15" s="22">
        <f t="shared" si="1"/>
        <v>1439.2034256402403</v>
      </c>
      <c r="L15" s="22">
        <f t="shared" si="2"/>
        <v>-9.905998595058918E-4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2142223.1924000001</v>
      </c>
      <c r="F16" s="25">
        <f>VLOOKUP(C16,RA!B20:I55,8,0)</f>
        <v>115742.5478</v>
      </c>
      <c r="G16" s="16">
        <f t="shared" si="0"/>
        <v>2026480.6446</v>
      </c>
      <c r="H16" s="27">
        <f>RA!J20</f>
        <v>5.4029173155543102</v>
      </c>
      <c r="I16" s="20">
        <f>VLOOKUP(B16,RMS!B:D,3,FALSE)</f>
        <v>2120560.1257000002</v>
      </c>
      <c r="J16" s="21">
        <f>VLOOKUP(B16,RMS!B:E,4,FALSE)</f>
        <v>2026480.6446</v>
      </c>
      <c r="K16" s="22">
        <f t="shared" si="1"/>
        <v>21663.06669999985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746130.92819999997</v>
      </c>
      <c r="F17" s="25">
        <f>VLOOKUP(C17,RA!B21:I56,8,0)</f>
        <v>45126.254399999998</v>
      </c>
      <c r="G17" s="16">
        <f t="shared" si="0"/>
        <v>701004.67379999999</v>
      </c>
      <c r="H17" s="27">
        <f>RA!J21</f>
        <v>6.0480342918989596</v>
      </c>
      <c r="I17" s="20">
        <f>VLOOKUP(B17,RMS!B:D,3,FALSE)</f>
        <v>744241.12420416798</v>
      </c>
      <c r="J17" s="21">
        <f>VLOOKUP(B17,RMS!B:E,4,FALSE)</f>
        <v>701004.67297812598</v>
      </c>
      <c r="K17" s="22">
        <f t="shared" si="1"/>
        <v>1889.803995831986</v>
      </c>
      <c r="L17" s="22">
        <f t="shared" si="2"/>
        <v>8.2187401130795479E-4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1545957.8129</v>
      </c>
      <c r="F18" s="25">
        <f>VLOOKUP(C18,RA!B22:I57,8,0)</f>
        <v>151271.2604</v>
      </c>
      <c r="G18" s="16">
        <f t="shared" si="0"/>
        <v>1394686.5525</v>
      </c>
      <c r="H18" s="27">
        <f>RA!J22</f>
        <v>9.7849539707837394</v>
      </c>
      <c r="I18" s="20">
        <f>VLOOKUP(B18,RMS!B:D,3,FALSE)</f>
        <v>1541573.3309615401</v>
      </c>
      <c r="J18" s="21">
        <f>VLOOKUP(B18,RMS!B:E,4,FALSE)</f>
        <v>1394500.89226923</v>
      </c>
      <c r="K18" s="22">
        <f t="shared" si="1"/>
        <v>4384.4819384599105</v>
      </c>
      <c r="L18" s="22">
        <f t="shared" si="2"/>
        <v>185.66023077000864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3667243.2847000002</v>
      </c>
      <c r="F19" s="25">
        <f>VLOOKUP(C19,RA!B23:I58,8,0)</f>
        <v>156700.8144</v>
      </c>
      <c r="G19" s="16">
        <f t="shared" si="0"/>
        <v>3510542.4703000002</v>
      </c>
      <c r="H19" s="27">
        <f>RA!J23</f>
        <v>4.2729866069635198</v>
      </c>
      <c r="I19" s="20">
        <f>VLOOKUP(B19,RMS!B:D,3,FALSE)</f>
        <v>3643878.6802598299</v>
      </c>
      <c r="J19" s="21">
        <f>VLOOKUP(B19,RMS!B:E,4,FALSE)</f>
        <v>3510542.7410222199</v>
      </c>
      <c r="K19" s="22">
        <f t="shared" si="1"/>
        <v>23364.60444017034</v>
      </c>
      <c r="L19" s="22">
        <f t="shared" si="2"/>
        <v>-0.27072221972048283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668004.49280000001</v>
      </c>
      <c r="F20" s="25">
        <f>VLOOKUP(C20,RA!B24:I59,8,0)</f>
        <v>82967.587</v>
      </c>
      <c r="G20" s="16">
        <f t="shared" si="0"/>
        <v>585036.90580000007</v>
      </c>
      <c r="H20" s="27">
        <f>RA!J24</f>
        <v>12.4202139198546</v>
      </c>
      <c r="I20" s="20">
        <f>VLOOKUP(B20,RMS!B:D,3,FALSE)</f>
        <v>665363.09998721699</v>
      </c>
      <c r="J20" s="21">
        <f>VLOOKUP(B20,RMS!B:E,4,FALSE)</f>
        <v>586593.46072998503</v>
      </c>
      <c r="K20" s="22">
        <f t="shared" si="1"/>
        <v>2641.392812783015</v>
      </c>
      <c r="L20" s="22">
        <f t="shared" si="2"/>
        <v>-1556.5549299849663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454627.09389999998</v>
      </c>
      <c r="F21" s="25">
        <f>VLOOKUP(C21,RA!B25:I60,8,0)</f>
        <v>26540.947800000002</v>
      </c>
      <c r="G21" s="16">
        <f t="shared" si="0"/>
        <v>428086.14609999995</v>
      </c>
      <c r="H21" s="27">
        <f>RA!J25</f>
        <v>5.83795997997382</v>
      </c>
      <c r="I21" s="20">
        <f>VLOOKUP(B21,RMS!B:D,3,FALSE)</f>
        <v>452554.16181121703</v>
      </c>
      <c r="J21" s="21">
        <f>VLOOKUP(B21,RMS!B:E,4,FALSE)</f>
        <v>427174.53441001399</v>
      </c>
      <c r="K21" s="22">
        <f t="shared" si="1"/>
        <v>2072.9320887829526</v>
      </c>
      <c r="L21" s="22">
        <f t="shared" si="2"/>
        <v>911.61168998596258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1325292.0567000001</v>
      </c>
      <c r="F22" s="25">
        <f>VLOOKUP(C22,RA!B26:I61,8,0)</f>
        <v>200906.22409999999</v>
      </c>
      <c r="G22" s="16">
        <f t="shared" si="0"/>
        <v>1124385.8326000001</v>
      </c>
      <c r="H22" s="27">
        <f>RA!J26</f>
        <v>15.1593924587657</v>
      </c>
      <c r="I22" s="20">
        <f>VLOOKUP(B22,RMS!B:D,3,FALSE)</f>
        <v>1315727.25417986</v>
      </c>
      <c r="J22" s="21">
        <f>VLOOKUP(B22,RMS!B:E,4,FALSE)</f>
        <v>1126830.85349901</v>
      </c>
      <c r="K22" s="22">
        <f t="shared" si="1"/>
        <v>9564.8025201400742</v>
      </c>
      <c r="L22" s="22">
        <f t="shared" si="2"/>
        <v>-2445.0208990098909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399419.5514</v>
      </c>
      <c r="F23" s="25">
        <f>VLOOKUP(C23,RA!B27:I62,8,0)</f>
        <v>97809.270799999998</v>
      </c>
      <c r="G23" s="16">
        <f t="shared" si="0"/>
        <v>301610.2806</v>
      </c>
      <c r="H23" s="27">
        <f>RA!J27</f>
        <v>24.4878525493232</v>
      </c>
      <c r="I23" s="20">
        <f>VLOOKUP(B23,RMS!B:D,3,FALSE)</f>
        <v>398118.87868069002</v>
      </c>
      <c r="J23" s="21">
        <f>VLOOKUP(B23,RMS!B:E,4,FALSE)</f>
        <v>303064.60108518798</v>
      </c>
      <c r="K23" s="22">
        <f t="shared" si="1"/>
        <v>1300.6727193099796</v>
      </c>
      <c r="L23" s="22">
        <f t="shared" si="2"/>
        <v>-1454.3204851879855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1321398.1002</v>
      </c>
      <c r="F24" s="25">
        <f>VLOOKUP(C24,RA!B28:I63,8,0)</f>
        <v>71056.687000000005</v>
      </c>
      <c r="G24" s="16">
        <f t="shared" si="0"/>
        <v>1250341.4132000001</v>
      </c>
      <c r="H24" s="27">
        <f>RA!J28</f>
        <v>5.3773867988190096</v>
      </c>
      <c r="I24" s="20">
        <f>VLOOKUP(B24,RMS!B:D,3,FALSE)</f>
        <v>1321398.0998796399</v>
      </c>
      <c r="J24" s="21">
        <f>VLOOKUP(B24,RMS!B:E,4,FALSE)</f>
        <v>1253236.05820982</v>
      </c>
      <c r="K24" s="22">
        <f t="shared" si="1"/>
        <v>3.2036006450653076E-4</v>
      </c>
      <c r="L24" s="22">
        <f t="shared" si="2"/>
        <v>-2894.6450098198839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733753.07189999998</v>
      </c>
      <c r="F25" s="25">
        <f>VLOOKUP(C25,RA!B29:I64,8,0)</f>
        <v>109822.54300000001</v>
      </c>
      <c r="G25" s="16">
        <f t="shared" si="0"/>
        <v>623930.52890000003</v>
      </c>
      <c r="H25" s="27">
        <f>RA!J29</f>
        <v>14.9672345105994</v>
      </c>
      <c r="I25" s="20">
        <f>VLOOKUP(B25,RMS!B:D,3,FALSE)</f>
        <v>733753.06994601805</v>
      </c>
      <c r="J25" s="21">
        <f>VLOOKUP(B25,RMS!B:E,4,FALSE)</f>
        <v>623930.50634744298</v>
      </c>
      <c r="K25" s="22">
        <f t="shared" si="1"/>
        <v>1.9539819331839681E-3</v>
      </c>
      <c r="L25" s="22">
        <f t="shared" si="2"/>
        <v>2.2552557056769729E-2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1436095.2756000001</v>
      </c>
      <c r="F26" s="25">
        <f>VLOOKUP(C26,RA!B30:I65,8,0)</f>
        <v>187790.76980000001</v>
      </c>
      <c r="G26" s="16">
        <f t="shared" si="0"/>
        <v>1248304.5057999999</v>
      </c>
      <c r="H26" s="27">
        <f>RA!J30</f>
        <v>13.0764840599828</v>
      </c>
      <c r="I26" s="20">
        <f>VLOOKUP(B26,RMS!B:D,3,FALSE)</f>
        <v>1426108.2716796501</v>
      </c>
      <c r="J26" s="21">
        <f>VLOOKUP(B26,RMS!B:E,4,FALSE)</f>
        <v>1248304.3214483799</v>
      </c>
      <c r="K26" s="22">
        <f t="shared" si="1"/>
        <v>9987.0039203499909</v>
      </c>
      <c r="L26" s="22">
        <f t="shared" si="2"/>
        <v>0.18435162003152072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3333896.8983</v>
      </c>
      <c r="F27" s="25">
        <f>VLOOKUP(C27,RA!B31:I66,8,0)</f>
        <v>-372403.34600000002</v>
      </c>
      <c r="G27" s="16">
        <f t="shared" si="0"/>
        <v>3706300.2442999999</v>
      </c>
      <c r="H27" s="27">
        <f>RA!J31</f>
        <v>-11.1702118379814</v>
      </c>
      <c r="I27" s="20">
        <f>VLOOKUP(B27,RMS!B:D,3,FALSE)</f>
        <v>3325544.1344575202</v>
      </c>
      <c r="J27" s="21">
        <f>VLOOKUP(B27,RMS!B:E,4,FALSE)</f>
        <v>3706300.7873017699</v>
      </c>
      <c r="K27" s="22">
        <f t="shared" si="1"/>
        <v>8352.7638424797915</v>
      </c>
      <c r="L27" s="22">
        <f t="shared" si="2"/>
        <v>-0.54300177004188299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165426.59169999999</v>
      </c>
      <c r="F28" s="25">
        <f>VLOOKUP(C28,RA!B32:I67,8,0)</f>
        <v>42306.098400000003</v>
      </c>
      <c r="G28" s="16">
        <f t="shared" si="0"/>
        <v>123120.49329999999</v>
      </c>
      <c r="H28" s="27">
        <f>RA!J32</f>
        <v>25.573940661681402</v>
      </c>
      <c r="I28" s="20">
        <f>VLOOKUP(B28,RMS!B:D,3,FALSE)</f>
        <v>164520.74344241701</v>
      </c>
      <c r="J28" s="21">
        <f>VLOOKUP(B28,RMS!B:E,4,FALSE)</f>
        <v>124169.30909987701</v>
      </c>
      <c r="K28" s="22">
        <f t="shared" si="1"/>
        <v>905.84825758298393</v>
      </c>
      <c r="L28" s="22">
        <f t="shared" si="2"/>
        <v>-1048.8157998770184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57.692700000000002</v>
      </c>
      <c r="F29" s="25">
        <f>VLOOKUP(C29,RA!B33:I68,8,0)</f>
        <v>11.2332</v>
      </c>
      <c r="G29" s="16">
        <f t="shared" si="0"/>
        <v>46.459500000000006</v>
      </c>
      <c r="H29" s="27">
        <f>RA!J33</f>
        <v>19.470747598916301</v>
      </c>
      <c r="I29" s="20">
        <f>VLOOKUP(B29,RMS!B:D,3,FALSE)</f>
        <v>57.692399999999999</v>
      </c>
      <c r="J29" s="21">
        <f>VLOOKUP(B29,RMS!B:E,4,FALSE)</f>
        <v>46.459499999999998</v>
      </c>
      <c r="K29" s="22">
        <f t="shared" si="1"/>
        <v>3.0000000000285354E-4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9.6411032244801191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406600.57140000002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406600.57169999997</v>
      </c>
      <c r="J31" s="21">
        <f>VLOOKUP(B31,RMS!B:E,4,FALSE)</f>
        <v>367399.78779999999</v>
      </c>
      <c r="K31" s="22">
        <f t="shared" si="1"/>
        <v>-2.9999995604157448E-4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5.55955777662302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399667.3835</v>
      </c>
      <c r="F35" s="25">
        <f>VLOOKUP(C35,RA!B8:I74,8,0)</f>
        <v>22219.739099999999</v>
      </c>
      <c r="G35" s="16">
        <f t="shared" si="0"/>
        <v>377447.64439999999</v>
      </c>
      <c r="H35" s="27">
        <f>RA!J39</f>
        <v>6.13966454832729</v>
      </c>
      <c r="I35" s="20">
        <f>VLOOKUP(B35,RMS!B:D,3,FALSE)</f>
        <v>399667.38461538497</v>
      </c>
      <c r="J35" s="21">
        <f>VLOOKUP(B35,RMS!B:E,4,FALSE)</f>
        <v>377447.64623931597</v>
      </c>
      <c r="K35" s="22">
        <f t="shared" si="1"/>
        <v>-1.1153849773108959E-3</v>
      </c>
      <c r="L35" s="22">
        <f t="shared" si="2"/>
        <v>-1.8393159843981266E-3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852543.06140000001</v>
      </c>
      <c r="F36" s="25">
        <f>VLOOKUP(C36,RA!B8:I75,8,0)</f>
        <v>52343.284099999997</v>
      </c>
      <c r="G36" s="16">
        <f t="shared" si="0"/>
        <v>800199.77729999996</v>
      </c>
      <c r="H36" s="27">
        <f>RA!J40</f>
        <v>0</v>
      </c>
      <c r="I36" s="20">
        <f>VLOOKUP(B36,RMS!B:D,3,FALSE)</f>
        <v>849092.48494700901</v>
      </c>
      <c r="J36" s="21">
        <f>VLOOKUP(B36,RMS!B:E,4,FALSE)</f>
        <v>802074.54273675196</v>
      </c>
      <c r="K36" s="22">
        <f t="shared" si="1"/>
        <v>3450.5764529909939</v>
      </c>
      <c r="L36" s="22">
        <f t="shared" si="2"/>
        <v>-1874.7654367520008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11.1406001534732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163070.1385</v>
      </c>
      <c r="F39" s="25">
        <f>VLOOKUP(C39,RA!B8:I78,8,0)</f>
        <v>18166.992099999999</v>
      </c>
      <c r="G39" s="16">
        <f t="shared" si="0"/>
        <v>144903.1464</v>
      </c>
      <c r="H39" s="27">
        <f>RA!J43</f>
        <v>0</v>
      </c>
      <c r="I39" s="20">
        <f>VLOOKUP(B39,RMS!B:D,3,FALSE)</f>
        <v>163070.138189244</v>
      </c>
      <c r="J39" s="21">
        <f>VLOOKUP(B39,RMS!B:E,4,FALSE)</f>
        <v>144903.145964753</v>
      </c>
      <c r="K39" s="22">
        <f t="shared" si="1"/>
        <v>3.1075600418262184E-4</v>
      </c>
      <c r="L39" s="22">
        <f t="shared" si="2"/>
        <v>4.3524699867703021E-4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10.5" style="34" bestFit="1" customWidth="1"/>
    <col min="17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31318862.673900001</v>
      </c>
      <c r="E7" s="62">
        <v>38723193.997500002</v>
      </c>
      <c r="F7" s="63">
        <v>80.878820780956204</v>
      </c>
      <c r="G7" s="62">
        <v>16114451.4968</v>
      </c>
      <c r="H7" s="63">
        <v>94.352644768078406</v>
      </c>
      <c r="I7" s="62">
        <v>1453537.2982000001</v>
      </c>
      <c r="J7" s="63">
        <v>4.64109221760254</v>
      </c>
      <c r="K7" s="62">
        <v>1868249.7490000001</v>
      </c>
      <c r="L7" s="63">
        <v>11.593629168023501</v>
      </c>
      <c r="M7" s="63">
        <v>-0.22197912833762101</v>
      </c>
      <c r="N7" s="62">
        <v>435500308.87370002</v>
      </c>
      <c r="O7" s="62">
        <v>435500308.87370002</v>
      </c>
      <c r="P7" s="62">
        <v>1290252</v>
      </c>
      <c r="Q7" s="62">
        <v>1086476</v>
      </c>
      <c r="R7" s="63">
        <v>18.755683512567199</v>
      </c>
      <c r="S7" s="62">
        <v>24.273446329786701</v>
      </c>
      <c r="T7" s="62">
        <v>21.432920982515999</v>
      </c>
      <c r="U7" s="64">
        <v>11.7021922172834</v>
      </c>
      <c r="V7" s="52"/>
      <c r="W7" s="52"/>
    </row>
    <row r="8" spans="1:23" ht="14.25" thickBot="1">
      <c r="A8" s="49">
        <v>41656</v>
      </c>
      <c r="B8" s="39" t="s">
        <v>6</v>
      </c>
      <c r="C8" s="40"/>
      <c r="D8" s="65">
        <v>1082320.6617999999</v>
      </c>
      <c r="E8" s="65">
        <v>1594775.9982</v>
      </c>
      <c r="F8" s="66">
        <v>67.866625972650695</v>
      </c>
      <c r="G8" s="65">
        <v>626968.28839999996</v>
      </c>
      <c r="H8" s="66">
        <v>72.627656266641907</v>
      </c>
      <c r="I8" s="65">
        <v>130444.8793</v>
      </c>
      <c r="J8" s="66">
        <v>12.052331984779601</v>
      </c>
      <c r="K8" s="65">
        <v>145658.1715</v>
      </c>
      <c r="L8" s="66">
        <v>23.2321433467894</v>
      </c>
      <c r="M8" s="66">
        <v>-0.104445168048811</v>
      </c>
      <c r="N8" s="65">
        <v>16390964.1339</v>
      </c>
      <c r="O8" s="65">
        <v>16390964.1339</v>
      </c>
      <c r="P8" s="65">
        <v>40856</v>
      </c>
      <c r="Q8" s="65">
        <v>37762</v>
      </c>
      <c r="R8" s="66">
        <v>8.1934219585827002</v>
      </c>
      <c r="S8" s="65">
        <v>26.491106858233799</v>
      </c>
      <c r="T8" s="65">
        <v>27.441321497802001</v>
      </c>
      <c r="U8" s="67">
        <v>-3.5869193561947599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184456.29380000001</v>
      </c>
      <c r="E9" s="65">
        <v>211815.921</v>
      </c>
      <c r="F9" s="66">
        <v>87.083299937590596</v>
      </c>
      <c r="G9" s="65">
        <v>70210.628800000006</v>
      </c>
      <c r="H9" s="66">
        <v>162.718475753061</v>
      </c>
      <c r="I9" s="65">
        <v>33129.3629</v>
      </c>
      <c r="J9" s="66">
        <v>17.960548928691502</v>
      </c>
      <c r="K9" s="65">
        <v>16531.1014</v>
      </c>
      <c r="L9" s="66">
        <v>23.545012603561801</v>
      </c>
      <c r="M9" s="66">
        <v>1.00406265126412</v>
      </c>
      <c r="N9" s="65">
        <v>2127927.2077000001</v>
      </c>
      <c r="O9" s="65">
        <v>2127927.2077000001</v>
      </c>
      <c r="P9" s="65">
        <v>8178</v>
      </c>
      <c r="Q9" s="65">
        <v>7526</v>
      </c>
      <c r="R9" s="66">
        <v>8.6633005580653695</v>
      </c>
      <c r="S9" s="65">
        <v>22.5551838835901</v>
      </c>
      <c r="T9" s="65">
        <v>16.906316914695701</v>
      </c>
      <c r="U9" s="67">
        <v>25.044650480567299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235608.68530000001</v>
      </c>
      <c r="E10" s="65">
        <v>428118.05989999999</v>
      </c>
      <c r="F10" s="66">
        <v>55.033577736719103</v>
      </c>
      <c r="G10" s="65">
        <v>84368.852599999998</v>
      </c>
      <c r="H10" s="66">
        <v>179.26026968393299</v>
      </c>
      <c r="I10" s="65">
        <v>59166.290399999998</v>
      </c>
      <c r="J10" s="66">
        <v>25.1121007379943</v>
      </c>
      <c r="K10" s="65">
        <v>27213.812399999999</v>
      </c>
      <c r="L10" s="66">
        <v>32.255757381249502</v>
      </c>
      <c r="M10" s="66">
        <v>1.1741272237182001</v>
      </c>
      <c r="N10" s="65">
        <v>2651035.0595999998</v>
      </c>
      <c r="O10" s="65">
        <v>2651035.0595999998</v>
      </c>
      <c r="P10" s="65">
        <v>114267</v>
      </c>
      <c r="Q10" s="65">
        <v>102407</v>
      </c>
      <c r="R10" s="66">
        <v>11.5812395637017</v>
      </c>
      <c r="S10" s="65">
        <v>2.0619136347326901</v>
      </c>
      <c r="T10" s="65">
        <v>2.0654344146396202</v>
      </c>
      <c r="U10" s="67">
        <v>-0.17075302513304499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81374.664900000003</v>
      </c>
      <c r="E11" s="65">
        <v>129353.0243</v>
      </c>
      <c r="F11" s="66">
        <v>62.908977459447001</v>
      </c>
      <c r="G11" s="65">
        <v>60725.277999999998</v>
      </c>
      <c r="H11" s="66">
        <v>34.004598381583399</v>
      </c>
      <c r="I11" s="65">
        <v>12805.152700000001</v>
      </c>
      <c r="J11" s="66">
        <v>15.7360435409916</v>
      </c>
      <c r="K11" s="65">
        <v>14852.519399999999</v>
      </c>
      <c r="L11" s="66">
        <v>24.458544924240599</v>
      </c>
      <c r="M11" s="66">
        <v>-0.13784642489677501</v>
      </c>
      <c r="N11" s="65">
        <v>1967799.446</v>
      </c>
      <c r="O11" s="65">
        <v>1967799.446</v>
      </c>
      <c r="P11" s="65">
        <v>4134</v>
      </c>
      <c r="Q11" s="65">
        <v>4237</v>
      </c>
      <c r="R11" s="66">
        <v>-2.4309653056407901</v>
      </c>
      <c r="S11" s="65">
        <v>19.684244049346901</v>
      </c>
      <c r="T11" s="65">
        <v>2.8779052631578899</v>
      </c>
      <c r="U11" s="67">
        <v>85.379650567513806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495213.23090000002</v>
      </c>
      <c r="E12" s="65">
        <v>660357.79449999996</v>
      </c>
      <c r="F12" s="66">
        <v>74.991653770810501</v>
      </c>
      <c r="G12" s="65">
        <v>233794.20079999999</v>
      </c>
      <c r="H12" s="66">
        <v>111.81587447655799</v>
      </c>
      <c r="I12" s="65">
        <v>-28362.969700000001</v>
      </c>
      <c r="J12" s="66">
        <v>-5.7274256684243197</v>
      </c>
      <c r="K12" s="65">
        <v>18078.813900000001</v>
      </c>
      <c r="L12" s="66">
        <v>7.7327897091278102</v>
      </c>
      <c r="M12" s="66">
        <v>-2.5688512452689198</v>
      </c>
      <c r="N12" s="65">
        <v>7029572.2410000004</v>
      </c>
      <c r="O12" s="65">
        <v>7029572.2410000004</v>
      </c>
      <c r="P12" s="65">
        <v>3445</v>
      </c>
      <c r="Q12" s="65">
        <v>2678</v>
      </c>
      <c r="R12" s="66">
        <v>28.6407766990291</v>
      </c>
      <c r="S12" s="65">
        <v>143.74839793904201</v>
      </c>
      <c r="T12" s="65">
        <v>146.09391228528801</v>
      </c>
      <c r="U12" s="67">
        <v>-1.6316803386150101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469212.72360000003</v>
      </c>
      <c r="E13" s="65">
        <v>748745.57799999998</v>
      </c>
      <c r="F13" s="66">
        <v>62.6665101453194</v>
      </c>
      <c r="G13" s="65">
        <v>268398.60230000003</v>
      </c>
      <c r="H13" s="66">
        <v>74.819361792183201</v>
      </c>
      <c r="I13" s="65">
        <v>71979.614600000001</v>
      </c>
      <c r="J13" s="66">
        <v>15.340507829314999</v>
      </c>
      <c r="K13" s="65">
        <v>46429.224699999999</v>
      </c>
      <c r="L13" s="66">
        <v>17.298608972674199</v>
      </c>
      <c r="M13" s="66">
        <v>0.55030834706141496</v>
      </c>
      <c r="N13" s="65">
        <v>8105595.7061000001</v>
      </c>
      <c r="O13" s="65">
        <v>8105595.7061000001</v>
      </c>
      <c r="P13" s="65">
        <v>13130</v>
      </c>
      <c r="Q13" s="65">
        <v>12230</v>
      </c>
      <c r="R13" s="66">
        <v>7.3589533932951801</v>
      </c>
      <c r="S13" s="65">
        <v>35.7359271591775</v>
      </c>
      <c r="T13" s="65">
        <v>36.455512191332801</v>
      </c>
      <c r="U13" s="67">
        <v>-2.0136179172016702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295720.65899999999</v>
      </c>
      <c r="E14" s="65">
        <v>371169.27110000001</v>
      </c>
      <c r="F14" s="66">
        <v>79.672721322969494</v>
      </c>
      <c r="G14" s="65">
        <v>141342.46789999999</v>
      </c>
      <c r="H14" s="66">
        <v>109.222792974878</v>
      </c>
      <c r="I14" s="65">
        <v>40934.804900000003</v>
      </c>
      <c r="J14" s="66">
        <v>13.8423893137611</v>
      </c>
      <c r="K14" s="65">
        <v>24211.060399999998</v>
      </c>
      <c r="L14" s="66">
        <v>17.129360170171498</v>
      </c>
      <c r="M14" s="66">
        <v>0.69074812187904</v>
      </c>
      <c r="N14" s="65">
        <v>4177497.9369000001</v>
      </c>
      <c r="O14" s="65">
        <v>4177497.9369000001</v>
      </c>
      <c r="P14" s="65">
        <v>3858</v>
      </c>
      <c r="Q14" s="65">
        <v>3722</v>
      </c>
      <c r="R14" s="66">
        <v>3.6539494895217599</v>
      </c>
      <c r="S14" s="65">
        <v>76.651285381026398</v>
      </c>
      <c r="T14" s="65">
        <v>77.888063944116098</v>
      </c>
      <c r="U14" s="67">
        <v>-1.61351314194107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169788.73929999999</v>
      </c>
      <c r="E15" s="65">
        <v>185650.84710000001</v>
      </c>
      <c r="F15" s="66">
        <v>91.455946445826896</v>
      </c>
      <c r="G15" s="65">
        <v>79047.955000000002</v>
      </c>
      <c r="H15" s="66">
        <v>114.79207058550701</v>
      </c>
      <c r="I15" s="65">
        <v>18393.281599999998</v>
      </c>
      <c r="J15" s="66">
        <v>10.833039738578201</v>
      </c>
      <c r="K15" s="65">
        <v>15030.8848</v>
      </c>
      <c r="L15" s="66">
        <v>19.0148939336887</v>
      </c>
      <c r="M15" s="66">
        <v>0.22369919301091301</v>
      </c>
      <c r="N15" s="65">
        <v>2559642.2927999999</v>
      </c>
      <c r="O15" s="65">
        <v>2559642.2927999999</v>
      </c>
      <c r="P15" s="65">
        <v>5030</v>
      </c>
      <c r="Q15" s="65">
        <v>4877</v>
      </c>
      <c r="R15" s="66">
        <v>3.1371744925158902</v>
      </c>
      <c r="S15" s="65">
        <v>33.7552165606362</v>
      </c>
      <c r="T15" s="65">
        <v>34.083733914291599</v>
      </c>
      <c r="U15" s="67">
        <v>-0.97323432384226505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857658.94200000004</v>
      </c>
      <c r="E16" s="65">
        <v>1641950.5876</v>
      </c>
      <c r="F16" s="66">
        <v>52.2341505570895</v>
      </c>
      <c r="G16" s="65">
        <v>419215.4327</v>
      </c>
      <c r="H16" s="66">
        <v>104.58668147691</v>
      </c>
      <c r="I16" s="65">
        <v>44567.981399999997</v>
      </c>
      <c r="J16" s="66">
        <v>5.19646904118677</v>
      </c>
      <c r="K16" s="65">
        <v>38932.728900000002</v>
      </c>
      <c r="L16" s="66">
        <v>9.2870457199654499</v>
      </c>
      <c r="M16" s="66">
        <v>0.14474332160158501</v>
      </c>
      <c r="N16" s="65">
        <v>12033169.66</v>
      </c>
      <c r="O16" s="65">
        <v>12033169.66</v>
      </c>
      <c r="P16" s="65">
        <v>51449</v>
      </c>
      <c r="Q16" s="65">
        <v>43894</v>
      </c>
      <c r="R16" s="66">
        <v>17.211919624549999</v>
      </c>
      <c r="S16" s="65">
        <v>16.670079923808</v>
      </c>
      <c r="T16" s="65">
        <v>15.578622157925899</v>
      </c>
      <c r="U16" s="67">
        <v>6.5474057165336204</v>
      </c>
      <c r="V16" s="52"/>
      <c r="W16" s="52"/>
    </row>
    <row r="17" spans="1:21" ht="12" thickBot="1">
      <c r="A17" s="50"/>
      <c r="B17" s="39" t="s">
        <v>15</v>
      </c>
      <c r="C17" s="40"/>
      <c r="D17" s="65">
        <v>1097113.3707999999</v>
      </c>
      <c r="E17" s="65">
        <v>1503012.91</v>
      </c>
      <c r="F17" s="66">
        <v>72.994274600076494</v>
      </c>
      <c r="G17" s="65">
        <v>566161.0442</v>
      </c>
      <c r="H17" s="66">
        <v>93.781147968286902</v>
      </c>
      <c r="I17" s="65">
        <v>1890.0886</v>
      </c>
      <c r="J17" s="66">
        <v>0.17227833059966899</v>
      </c>
      <c r="K17" s="65">
        <v>54790.019099999998</v>
      </c>
      <c r="L17" s="66">
        <v>9.6774618567089306</v>
      </c>
      <c r="M17" s="66">
        <v>-0.96550304907632301</v>
      </c>
      <c r="N17" s="65">
        <v>21339157.7511</v>
      </c>
      <c r="O17" s="65">
        <v>21339157.7511</v>
      </c>
      <c r="P17" s="65">
        <v>14758</v>
      </c>
      <c r="Q17" s="65">
        <v>13424</v>
      </c>
      <c r="R17" s="66">
        <v>9.9374255065554298</v>
      </c>
      <c r="S17" s="65">
        <v>74.340247377693501</v>
      </c>
      <c r="T17" s="65">
        <v>73.662398495232395</v>
      </c>
      <c r="U17" s="67">
        <v>0.91181951415516904</v>
      </c>
    </row>
    <row r="18" spans="1:21" ht="12" thickBot="1">
      <c r="A18" s="50"/>
      <c r="B18" s="39" t="s">
        <v>16</v>
      </c>
      <c r="C18" s="40"/>
      <c r="D18" s="65">
        <v>4066241.1740000001</v>
      </c>
      <c r="E18" s="65">
        <v>6098882.2492000004</v>
      </c>
      <c r="F18" s="66">
        <v>66.671908193232895</v>
      </c>
      <c r="G18" s="65">
        <v>1886170.1819</v>
      </c>
      <c r="H18" s="66">
        <v>115.581881901237</v>
      </c>
      <c r="I18" s="65">
        <v>415890.69040000002</v>
      </c>
      <c r="J18" s="66">
        <v>10.227890393202699</v>
      </c>
      <c r="K18" s="65">
        <v>295507.1238</v>
      </c>
      <c r="L18" s="66">
        <v>15.6670446090037</v>
      </c>
      <c r="M18" s="66">
        <v>0.40737957532785601</v>
      </c>
      <c r="N18" s="65">
        <v>50293638.271200001</v>
      </c>
      <c r="O18" s="65">
        <v>50293638.271200001</v>
      </c>
      <c r="P18" s="65">
        <v>128214</v>
      </c>
      <c r="Q18" s="65">
        <v>109926</v>
      </c>
      <c r="R18" s="66">
        <v>16.636646471262502</v>
      </c>
      <c r="S18" s="65">
        <v>31.714486514733199</v>
      </c>
      <c r="T18" s="65">
        <v>30.8714706820952</v>
      </c>
      <c r="U18" s="67">
        <v>2.65814120069806</v>
      </c>
    </row>
    <row r="19" spans="1:21" ht="12" thickBot="1">
      <c r="A19" s="50"/>
      <c r="B19" s="39" t="s">
        <v>17</v>
      </c>
      <c r="C19" s="40"/>
      <c r="D19" s="65">
        <v>2522746.3303</v>
      </c>
      <c r="E19" s="65">
        <v>2045781.8536</v>
      </c>
      <c r="F19" s="66">
        <v>123.31453257641699</v>
      </c>
      <c r="G19" s="65">
        <v>487801.2671</v>
      </c>
      <c r="H19" s="66">
        <v>417.16682601048501</v>
      </c>
      <c r="I19" s="65">
        <v>-394881.56709999999</v>
      </c>
      <c r="J19" s="66">
        <v>-15.652844773062901</v>
      </c>
      <c r="K19" s="65">
        <v>77163.903099999996</v>
      </c>
      <c r="L19" s="66">
        <v>15.8187172326843</v>
      </c>
      <c r="M19" s="66">
        <v>-6.1174389997905596</v>
      </c>
      <c r="N19" s="65">
        <v>16109076.9275</v>
      </c>
      <c r="O19" s="65">
        <v>16109076.9275</v>
      </c>
      <c r="P19" s="65">
        <v>27614</v>
      </c>
      <c r="Q19" s="65">
        <v>16458</v>
      </c>
      <c r="R19" s="66">
        <v>67.784663993194798</v>
      </c>
      <c r="S19" s="65">
        <v>91.357511780256402</v>
      </c>
      <c r="T19" s="65">
        <v>41.519202582330799</v>
      </c>
      <c r="U19" s="67">
        <v>54.553050128819699</v>
      </c>
    </row>
    <row r="20" spans="1:21" ht="12" thickBot="1">
      <c r="A20" s="50"/>
      <c r="B20" s="39" t="s">
        <v>18</v>
      </c>
      <c r="C20" s="40"/>
      <c r="D20" s="65">
        <v>2142223.1924000001</v>
      </c>
      <c r="E20" s="65">
        <v>1586478.2741</v>
      </c>
      <c r="F20" s="66">
        <v>135.030099521235</v>
      </c>
      <c r="G20" s="65">
        <v>1870968.9617999999</v>
      </c>
      <c r="H20" s="66">
        <v>14.498061493175999</v>
      </c>
      <c r="I20" s="65">
        <v>115742.5478</v>
      </c>
      <c r="J20" s="66">
        <v>5.4029173155543102</v>
      </c>
      <c r="K20" s="65">
        <v>-27895.090100000001</v>
      </c>
      <c r="L20" s="66">
        <v>-1.49094349877205</v>
      </c>
      <c r="M20" s="66">
        <v>-5.1492086021260102</v>
      </c>
      <c r="N20" s="65">
        <v>30605613.793000001</v>
      </c>
      <c r="O20" s="65">
        <v>30605613.793000001</v>
      </c>
      <c r="P20" s="65">
        <v>51932</v>
      </c>
      <c r="Q20" s="65">
        <v>45479</v>
      </c>
      <c r="R20" s="66">
        <v>14.1889663361112</v>
      </c>
      <c r="S20" s="65">
        <v>41.250542871447301</v>
      </c>
      <c r="T20" s="65">
        <v>38.172325561248101</v>
      </c>
      <c r="U20" s="67">
        <v>7.4622467873747702</v>
      </c>
    </row>
    <row r="21" spans="1:21" ht="12" thickBot="1">
      <c r="A21" s="50"/>
      <c r="B21" s="39" t="s">
        <v>19</v>
      </c>
      <c r="C21" s="40"/>
      <c r="D21" s="65">
        <v>746130.92819999997</v>
      </c>
      <c r="E21" s="65">
        <v>1013636.0152</v>
      </c>
      <c r="F21" s="66">
        <v>73.609354542595</v>
      </c>
      <c r="G21" s="65">
        <v>340268.47509999998</v>
      </c>
      <c r="H21" s="66">
        <v>119.277124623644</v>
      </c>
      <c r="I21" s="65">
        <v>45126.254399999998</v>
      </c>
      <c r="J21" s="66">
        <v>6.0480342918989596</v>
      </c>
      <c r="K21" s="65">
        <v>52249.311699999998</v>
      </c>
      <c r="L21" s="66">
        <v>15.3553195560196</v>
      </c>
      <c r="M21" s="66">
        <v>-0.13632825138249599</v>
      </c>
      <c r="N21" s="65">
        <v>7819642.9568999996</v>
      </c>
      <c r="O21" s="65">
        <v>7819642.9568999996</v>
      </c>
      <c r="P21" s="65">
        <v>37877</v>
      </c>
      <c r="Q21" s="65">
        <v>32866</v>
      </c>
      <c r="R21" s="66">
        <v>15.2467595691596</v>
      </c>
      <c r="S21" s="65">
        <v>19.698786287192799</v>
      </c>
      <c r="T21" s="65">
        <v>14.9810058966713</v>
      </c>
      <c r="U21" s="67">
        <v>23.949599339471501</v>
      </c>
    </row>
    <row r="22" spans="1:21" ht="12" thickBot="1">
      <c r="A22" s="50"/>
      <c r="B22" s="39" t="s">
        <v>20</v>
      </c>
      <c r="C22" s="40"/>
      <c r="D22" s="65">
        <v>1545957.8129</v>
      </c>
      <c r="E22" s="65">
        <v>2214396.7946000001</v>
      </c>
      <c r="F22" s="66">
        <v>69.813947376999096</v>
      </c>
      <c r="G22" s="65">
        <v>785290.66819999996</v>
      </c>
      <c r="H22" s="66">
        <v>96.8644064551995</v>
      </c>
      <c r="I22" s="65">
        <v>151271.2604</v>
      </c>
      <c r="J22" s="66">
        <v>9.7849539707837394</v>
      </c>
      <c r="K22" s="65">
        <v>119716.9273</v>
      </c>
      <c r="L22" s="66">
        <v>15.2449191296783</v>
      </c>
      <c r="M22" s="66">
        <v>0.26357453212048798</v>
      </c>
      <c r="N22" s="65">
        <v>21682328.1776</v>
      </c>
      <c r="O22" s="65">
        <v>21682328.1776</v>
      </c>
      <c r="P22" s="65">
        <v>83366</v>
      </c>
      <c r="Q22" s="65">
        <v>76139</v>
      </c>
      <c r="R22" s="66">
        <v>9.4918504314477605</v>
      </c>
      <c r="S22" s="65">
        <v>18.544224418827799</v>
      </c>
      <c r="T22" s="65">
        <v>18.391282478099299</v>
      </c>
      <c r="U22" s="67">
        <v>0.824741640708749</v>
      </c>
    </row>
    <row r="23" spans="1:21" ht="12" thickBot="1">
      <c r="A23" s="50"/>
      <c r="B23" s="39" t="s">
        <v>21</v>
      </c>
      <c r="C23" s="40"/>
      <c r="D23" s="65">
        <v>3667243.2847000002</v>
      </c>
      <c r="E23" s="65">
        <v>4513790.9124999996</v>
      </c>
      <c r="F23" s="66">
        <v>81.245307011105396</v>
      </c>
      <c r="G23" s="65">
        <v>2003120.6547000001</v>
      </c>
      <c r="H23" s="66">
        <v>83.076504957172901</v>
      </c>
      <c r="I23" s="65">
        <v>156700.8144</v>
      </c>
      <c r="J23" s="66">
        <v>4.2729866069635198</v>
      </c>
      <c r="K23" s="65">
        <v>242417.31349999999</v>
      </c>
      <c r="L23" s="66">
        <v>12.101982620528</v>
      </c>
      <c r="M23" s="66">
        <v>-0.35359066504959002</v>
      </c>
      <c r="N23" s="65">
        <v>55474641.210299999</v>
      </c>
      <c r="O23" s="65">
        <v>55474641.210299999</v>
      </c>
      <c r="P23" s="65">
        <v>105958</v>
      </c>
      <c r="Q23" s="65">
        <v>90354</v>
      </c>
      <c r="R23" s="66">
        <v>17.269849702282102</v>
      </c>
      <c r="S23" s="65">
        <v>34.610348295551098</v>
      </c>
      <c r="T23" s="65">
        <v>30.999140532793199</v>
      </c>
      <c r="U23" s="67">
        <v>10.433896047275599</v>
      </c>
    </row>
    <row r="24" spans="1:21" ht="12" thickBot="1">
      <c r="A24" s="50"/>
      <c r="B24" s="39" t="s">
        <v>22</v>
      </c>
      <c r="C24" s="40"/>
      <c r="D24" s="65">
        <v>668004.49280000001</v>
      </c>
      <c r="E24" s="65">
        <v>571458.13430000003</v>
      </c>
      <c r="F24" s="66">
        <v>116.894738687772</v>
      </c>
      <c r="G24" s="65">
        <v>313110.49410000001</v>
      </c>
      <c r="H24" s="66">
        <v>113.344651612557</v>
      </c>
      <c r="I24" s="65">
        <v>82967.587</v>
      </c>
      <c r="J24" s="66">
        <v>12.4202139198546</v>
      </c>
      <c r="K24" s="65">
        <v>16633.498800000001</v>
      </c>
      <c r="L24" s="66">
        <v>5.3123415258920303</v>
      </c>
      <c r="M24" s="66">
        <v>3.9879816626433402</v>
      </c>
      <c r="N24" s="65">
        <v>6405692.3915999997</v>
      </c>
      <c r="O24" s="65">
        <v>6405692.3915999997</v>
      </c>
      <c r="P24" s="65">
        <v>44477</v>
      </c>
      <c r="Q24" s="65">
        <v>44214</v>
      </c>
      <c r="R24" s="66">
        <v>0.59483421540689196</v>
      </c>
      <c r="S24" s="65">
        <v>15.0190995975448</v>
      </c>
      <c r="T24" s="65">
        <v>14.681074695797699</v>
      </c>
      <c r="U24" s="67">
        <v>2.2506335985836601</v>
      </c>
    </row>
    <row r="25" spans="1:21" ht="12" thickBot="1">
      <c r="A25" s="50"/>
      <c r="B25" s="39" t="s">
        <v>23</v>
      </c>
      <c r="C25" s="40"/>
      <c r="D25" s="65">
        <v>454627.09389999998</v>
      </c>
      <c r="E25" s="65">
        <v>639622.09210000001</v>
      </c>
      <c r="F25" s="66">
        <v>71.077453314248999</v>
      </c>
      <c r="G25" s="65">
        <v>356054.25890000002</v>
      </c>
      <c r="H25" s="66">
        <v>27.684779085224999</v>
      </c>
      <c r="I25" s="65">
        <v>26540.947800000002</v>
      </c>
      <c r="J25" s="66">
        <v>5.83795997997382</v>
      </c>
      <c r="K25" s="65">
        <v>32081.981899999999</v>
      </c>
      <c r="L25" s="66">
        <v>9.0104193667320907</v>
      </c>
      <c r="M25" s="66">
        <v>-0.17271483156095199</v>
      </c>
      <c r="N25" s="65">
        <v>10320017.980900001</v>
      </c>
      <c r="O25" s="65">
        <v>10320017.980900001</v>
      </c>
      <c r="P25" s="65">
        <v>21917</v>
      </c>
      <c r="Q25" s="65">
        <v>20897</v>
      </c>
      <c r="R25" s="66">
        <v>4.8810834091017803</v>
      </c>
      <c r="S25" s="65">
        <v>20.743126061961</v>
      </c>
      <c r="T25" s="65">
        <v>20.344687108197402</v>
      </c>
      <c r="U25" s="67">
        <v>1.9208240482824299</v>
      </c>
    </row>
    <row r="26" spans="1:21" ht="12" thickBot="1">
      <c r="A26" s="50"/>
      <c r="B26" s="39" t="s">
        <v>24</v>
      </c>
      <c r="C26" s="40"/>
      <c r="D26" s="65">
        <v>1325292.0567000001</v>
      </c>
      <c r="E26" s="65">
        <v>1202549.3530999999</v>
      </c>
      <c r="F26" s="66">
        <v>110.206874527319</v>
      </c>
      <c r="G26" s="65">
        <v>656832.79850000003</v>
      </c>
      <c r="H26" s="66">
        <v>101.77007904089901</v>
      </c>
      <c r="I26" s="65">
        <v>200906.22409999999</v>
      </c>
      <c r="J26" s="66">
        <v>15.1593924587657</v>
      </c>
      <c r="K26" s="65">
        <v>129122.0759</v>
      </c>
      <c r="L26" s="66">
        <v>19.6582868874506</v>
      </c>
      <c r="M26" s="66">
        <v>0.55594016514723599</v>
      </c>
      <c r="N26" s="65">
        <v>15747702.147700001</v>
      </c>
      <c r="O26" s="65">
        <v>15747702.147700001</v>
      </c>
      <c r="P26" s="65">
        <v>75273</v>
      </c>
      <c r="Q26" s="65">
        <v>67878</v>
      </c>
      <c r="R26" s="66">
        <v>10.8945460974101</v>
      </c>
      <c r="S26" s="65">
        <v>17.6064731935754</v>
      </c>
      <c r="T26" s="65">
        <v>16.640023505406798</v>
      </c>
      <c r="U26" s="67">
        <v>5.4891725193509204</v>
      </c>
    </row>
    <row r="27" spans="1:21" ht="12" thickBot="1">
      <c r="A27" s="50"/>
      <c r="B27" s="39" t="s">
        <v>25</v>
      </c>
      <c r="C27" s="40"/>
      <c r="D27" s="65">
        <v>399419.5514</v>
      </c>
      <c r="E27" s="65">
        <v>418504.75300000003</v>
      </c>
      <c r="F27" s="66">
        <v>95.439669092599303</v>
      </c>
      <c r="G27" s="65">
        <v>258321.5784</v>
      </c>
      <c r="H27" s="66">
        <v>54.621055613679999</v>
      </c>
      <c r="I27" s="65">
        <v>97809.270799999998</v>
      </c>
      <c r="J27" s="66">
        <v>24.4878525493232</v>
      </c>
      <c r="K27" s="65">
        <v>76541.281600000002</v>
      </c>
      <c r="L27" s="66">
        <v>29.630231463466501</v>
      </c>
      <c r="M27" s="66">
        <v>0.27786298785987401</v>
      </c>
      <c r="N27" s="65">
        <v>5207556.2862</v>
      </c>
      <c r="O27" s="65">
        <v>5207556.2862</v>
      </c>
      <c r="P27" s="65">
        <v>45686</v>
      </c>
      <c r="Q27" s="65">
        <v>43634</v>
      </c>
      <c r="R27" s="66">
        <v>4.7027547325480201</v>
      </c>
      <c r="S27" s="65">
        <v>8.7427122400735495</v>
      </c>
      <c r="T27" s="65">
        <v>8.4202282990328605</v>
      </c>
      <c r="U27" s="67">
        <v>3.68860294363264</v>
      </c>
    </row>
    <row r="28" spans="1:21" ht="12" thickBot="1">
      <c r="A28" s="50"/>
      <c r="B28" s="39" t="s">
        <v>26</v>
      </c>
      <c r="C28" s="40"/>
      <c r="D28" s="65">
        <v>1321398.1002</v>
      </c>
      <c r="E28" s="65">
        <v>1929128.4535000001</v>
      </c>
      <c r="F28" s="66">
        <v>68.497154650463997</v>
      </c>
      <c r="G28" s="65">
        <v>1092368.3844000001</v>
      </c>
      <c r="H28" s="66">
        <v>20.966344236134098</v>
      </c>
      <c r="I28" s="65">
        <v>71056.687000000005</v>
      </c>
      <c r="J28" s="66">
        <v>5.3773867988190096</v>
      </c>
      <c r="K28" s="65">
        <v>48336.268700000001</v>
      </c>
      <c r="L28" s="66">
        <v>4.4249054980247804</v>
      </c>
      <c r="M28" s="66">
        <v>0.470049073109361</v>
      </c>
      <c r="N28" s="65">
        <v>28853965.492699999</v>
      </c>
      <c r="O28" s="65">
        <v>28853965.492699999</v>
      </c>
      <c r="P28" s="65">
        <v>49975</v>
      </c>
      <c r="Q28" s="65">
        <v>46791</v>
      </c>
      <c r="R28" s="66">
        <v>6.8047274048428097</v>
      </c>
      <c r="S28" s="65">
        <v>26.441182595297601</v>
      </c>
      <c r="T28" s="65">
        <v>25.703343217712799</v>
      </c>
      <c r="U28" s="67">
        <v>2.79049310644697</v>
      </c>
    </row>
    <row r="29" spans="1:21" ht="12" thickBot="1">
      <c r="A29" s="50"/>
      <c r="B29" s="39" t="s">
        <v>27</v>
      </c>
      <c r="C29" s="40"/>
      <c r="D29" s="65">
        <v>733753.07189999998</v>
      </c>
      <c r="E29" s="65">
        <v>783900.48490000004</v>
      </c>
      <c r="F29" s="66">
        <v>93.602834292621097</v>
      </c>
      <c r="G29" s="65">
        <v>614626.84349999996</v>
      </c>
      <c r="H29" s="66">
        <v>19.381878559295298</v>
      </c>
      <c r="I29" s="65">
        <v>109822.54300000001</v>
      </c>
      <c r="J29" s="66">
        <v>14.9672345105994</v>
      </c>
      <c r="K29" s="65">
        <v>94398.411200000002</v>
      </c>
      <c r="L29" s="66">
        <v>15.358654148986901</v>
      </c>
      <c r="M29" s="66">
        <v>0.16339397669862499</v>
      </c>
      <c r="N29" s="65">
        <v>12019468.671399999</v>
      </c>
      <c r="O29" s="65">
        <v>12019468.671399999</v>
      </c>
      <c r="P29" s="65">
        <v>105543</v>
      </c>
      <c r="Q29" s="65">
        <v>99178</v>
      </c>
      <c r="R29" s="66">
        <v>6.4177539373651502</v>
      </c>
      <c r="S29" s="65">
        <v>6.9521718342287002</v>
      </c>
      <c r="T29" s="65">
        <v>7.3135173828873299</v>
      </c>
      <c r="U29" s="67">
        <v>-5.1975923103563604</v>
      </c>
    </row>
    <row r="30" spans="1:21" ht="12" thickBot="1">
      <c r="A30" s="50"/>
      <c r="B30" s="39" t="s">
        <v>28</v>
      </c>
      <c r="C30" s="40"/>
      <c r="D30" s="65">
        <v>1436095.2756000001</v>
      </c>
      <c r="E30" s="65">
        <v>1649921.5314</v>
      </c>
      <c r="F30" s="66">
        <v>87.040216656936195</v>
      </c>
      <c r="G30" s="65">
        <v>832956.78399999999</v>
      </c>
      <c r="H30" s="66">
        <v>72.409337817458706</v>
      </c>
      <c r="I30" s="65">
        <v>187790.76980000001</v>
      </c>
      <c r="J30" s="66">
        <v>13.0764840599828</v>
      </c>
      <c r="K30" s="65">
        <v>144474.83799999999</v>
      </c>
      <c r="L30" s="66">
        <v>17.3448179755746</v>
      </c>
      <c r="M30" s="66">
        <v>0.29981644139306801</v>
      </c>
      <c r="N30" s="65">
        <v>19090964.5942</v>
      </c>
      <c r="O30" s="65">
        <v>19090964.5942</v>
      </c>
      <c r="P30" s="65">
        <v>81988</v>
      </c>
      <c r="Q30" s="65">
        <v>77278</v>
      </c>
      <c r="R30" s="66">
        <v>6.0948782318383001</v>
      </c>
      <c r="S30" s="65">
        <v>17.515920324925599</v>
      </c>
      <c r="T30" s="65">
        <v>16.446236711612599</v>
      </c>
      <c r="U30" s="67">
        <v>6.1069221226748303</v>
      </c>
    </row>
    <row r="31" spans="1:21" ht="12" thickBot="1">
      <c r="A31" s="50"/>
      <c r="B31" s="39" t="s">
        <v>29</v>
      </c>
      <c r="C31" s="40"/>
      <c r="D31" s="65">
        <v>3333896.8983</v>
      </c>
      <c r="E31" s="65">
        <v>1516007.9225999999</v>
      </c>
      <c r="F31" s="66">
        <v>219.91289416101901</v>
      </c>
      <c r="G31" s="65">
        <v>736632.28769999999</v>
      </c>
      <c r="H31" s="66">
        <v>352.586311239422</v>
      </c>
      <c r="I31" s="65">
        <v>-372403.34600000002</v>
      </c>
      <c r="J31" s="66">
        <v>-11.1702118379814</v>
      </c>
      <c r="K31" s="65">
        <v>24774.730800000001</v>
      </c>
      <c r="L31" s="66">
        <v>3.3632425857078001</v>
      </c>
      <c r="M31" s="66">
        <v>-16.0315799193265</v>
      </c>
      <c r="N31" s="65">
        <v>47818951.555200003</v>
      </c>
      <c r="O31" s="65">
        <v>47818951.555200003</v>
      </c>
      <c r="P31" s="65">
        <v>117287</v>
      </c>
      <c r="Q31" s="65">
        <v>30759</v>
      </c>
      <c r="R31" s="66">
        <v>281.30953542052703</v>
      </c>
      <c r="S31" s="65">
        <v>28.4251187113661</v>
      </c>
      <c r="T31" s="65">
        <v>32.166822136610399</v>
      </c>
      <c r="U31" s="67">
        <v>-13.163369564919799</v>
      </c>
    </row>
    <row r="32" spans="1:21" ht="12" thickBot="1">
      <c r="A32" s="50"/>
      <c r="B32" s="39" t="s">
        <v>30</v>
      </c>
      <c r="C32" s="40"/>
      <c r="D32" s="65">
        <v>165426.59169999999</v>
      </c>
      <c r="E32" s="65">
        <v>212601.79689999999</v>
      </c>
      <c r="F32" s="66">
        <v>77.810533171462595</v>
      </c>
      <c r="G32" s="65">
        <v>125419.01850000001</v>
      </c>
      <c r="H32" s="66">
        <v>31.899127962000499</v>
      </c>
      <c r="I32" s="65">
        <v>42306.098400000003</v>
      </c>
      <c r="J32" s="66">
        <v>25.573940661681402</v>
      </c>
      <c r="K32" s="65">
        <v>36975.316800000001</v>
      </c>
      <c r="L32" s="66">
        <v>29.481427332330799</v>
      </c>
      <c r="M32" s="66">
        <v>0.14417135703892101</v>
      </c>
      <c r="N32" s="65">
        <v>2571408.5356999999</v>
      </c>
      <c r="O32" s="65">
        <v>2571408.5356999999</v>
      </c>
      <c r="P32" s="65">
        <v>32009</v>
      </c>
      <c r="Q32" s="65">
        <v>31541</v>
      </c>
      <c r="R32" s="66">
        <v>1.4837830125867799</v>
      </c>
      <c r="S32" s="65">
        <v>5.1681274547783396</v>
      </c>
      <c r="T32" s="65">
        <v>5.0330371104277001</v>
      </c>
      <c r="U32" s="67">
        <v>2.6139127862596698</v>
      </c>
    </row>
    <row r="33" spans="1:21" ht="12" thickBot="1">
      <c r="A33" s="50"/>
      <c r="B33" s="39" t="s">
        <v>31</v>
      </c>
      <c r="C33" s="40"/>
      <c r="D33" s="65">
        <v>57.692700000000002</v>
      </c>
      <c r="E33" s="68"/>
      <c r="F33" s="68"/>
      <c r="G33" s="65">
        <v>153.06030000000001</v>
      </c>
      <c r="H33" s="66">
        <v>-62.307208335538299</v>
      </c>
      <c r="I33" s="65">
        <v>11.2332</v>
      </c>
      <c r="J33" s="66">
        <v>19.470747598916301</v>
      </c>
      <c r="K33" s="65">
        <v>29.296800000000001</v>
      </c>
      <c r="L33" s="66">
        <v>19.140691609777299</v>
      </c>
      <c r="M33" s="66">
        <v>-0.61657245842549402</v>
      </c>
      <c r="N33" s="65">
        <v>642.20979999999997</v>
      </c>
      <c r="O33" s="65">
        <v>642.20979999999997</v>
      </c>
      <c r="P33" s="65">
        <v>11</v>
      </c>
      <c r="Q33" s="65">
        <v>14</v>
      </c>
      <c r="R33" s="66">
        <v>-21.428571428571399</v>
      </c>
      <c r="S33" s="65">
        <v>5.2447909090909102</v>
      </c>
      <c r="T33" s="65">
        <v>3.5714642857142902</v>
      </c>
      <c r="U33" s="67">
        <v>31.9045440014817</v>
      </c>
    </row>
    <row r="34" spans="1:21" ht="12" thickBot="1">
      <c r="A34" s="50"/>
      <c r="B34" s="39" t="s">
        <v>32</v>
      </c>
      <c r="C34" s="40"/>
      <c r="D34" s="65">
        <v>406600.57140000002</v>
      </c>
      <c r="E34" s="65">
        <v>567490.11049999995</v>
      </c>
      <c r="F34" s="66">
        <v>71.648926364858696</v>
      </c>
      <c r="G34" s="65">
        <v>288870.63</v>
      </c>
      <c r="H34" s="66">
        <v>40.7552479114959</v>
      </c>
      <c r="I34" s="65">
        <v>39200.7808</v>
      </c>
      <c r="J34" s="66">
        <v>9.6411032244801191</v>
      </c>
      <c r="K34" s="65">
        <v>30151.317200000001</v>
      </c>
      <c r="L34" s="66">
        <v>10.437654115269501</v>
      </c>
      <c r="M34" s="66">
        <v>0.30013493407180197</v>
      </c>
      <c r="N34" s="65">
        <v>6625212.5586000001</v>
      </c>
      <c r="O34" s="65">
        <v>6625212.5586000001</v>
      </c>
      <c r="P34" s="65">
        <v>17680</v>
      </c>
      <c r="Q34" s="65">
        <v>16258</v>
      </c>
      <c r="R34" s="66">
        <v>8.7464632796161901</v>
      </c>
      <c r="S34" s="65">
        <v>22.997769875565599</v>
      </c>
      <c r="T34" s="65">
        <v>22.9470407430188</v>
      </c>
      <c r="U34" s="67">
        <v>0.22058283399335099</v>
      </c>
    </row>
    <row r="35" spans="1:21" ht="12" thickBot="1">
      <c r="A35" s="50"/>
      <c r="B35" s="39" t="s">
        <v>37</v>
      </c>
      <c r="C35" s="40"/>
      <c r="D35" s="68"/>
      <c r="E35" s="65">
        <v>1242607.0455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</row>
    <row r="36" spans="1:21" ht="12" thickBot="1">
      <c r="A36" s="50"/>
      <c r="B36" s="39" t="s">
        <v>38</v>
      </c>
      <c r="C36" s="40"/>
      <c r="D36" s="68"/>
      <c r="E36" s="65">
        <v>236549.82689999999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39</v>
      </c>
      <c r="C37" s="40"/>
      <c r="D37" s="68"/>
      <c r="E37" s="65">
        <v>646309.33319999999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33</v>
      </c>
      <c r="C38" s="40"/>
      <c r="D38" s="65">
        <v>399667.3835</v>
      </c>
      <c r="E38" s="65">
        <v>495924.3395</v>
      </c>
      <c r="F38" s="66">
        <v>80.590394878168695</v>
      </c>
      <c r="G38" s="65">
        <v>318823.66700000002</v>
      </c>
      <c r="H38" s="66">
        <v>25.3568743063231</v>
      </c>
      <c r="I38" s="65">
        <v>22219.739099999999</v>
      </c>
      <c r="J38" s="66">
        <v>5.55955777662302</v>
      </c>
      <c r="K38" s="65">
        <v>16122.837100000001</v>
      </c>
      <c r="L38" s="66">
        <v>5.0569762438621</v>
      </c>
      <c r="M38" s="66">
        <v>0.378153172557949</v>
      </c>
      <c r="N38" s="65">
        <v>5588629.3777999999</v>
      </c>
      <c r="O38" s="65">
        <v>5588629.3777999999</v>
      </c>
      <c r="P38" s="65">
        <v>539</v>
      </c>
      <c r="Q38" s="65">
        <v>460</v>
      </c>
      <c r="R38" s="66">
        <v>17.173913043478301</v>
      </c>
      <c r="S38" s="65">
        <v>741.49792857142904</v>
      </c>
      <c r="T38" s="65">
        <v>638.09644739130397</v>
      </c>
      <c r="U38" s="67">
        <v>13.9449453863395</v>
      </c>
    </row>
    <row r="39" spans="1:21" ht="12" customHeight="1" thickBot="1">
      <c r="A39" s="50"/>
      <c r="B39" s="39" t="s">
        <v>34</v>
      </c>
      <c r="C39" s="40"/>
      <c r="D39" s="65">
        <v>852543.06140000001</v>
      </c>
      <c r="E39" s="65">
        <v>840415.91760000004</v>
      </c>
      <c r="F39" s="66">
        <v>101.44299311162899</v>
      </c>
      <c r="G39" s="65">
        <v>478970.424</v>
      </c>
      <c r="H39" s="66">
        <v>77.994928012507103</v>
      </c>
      <c r="I39" s="65">
        <v>52343.284099999997</v>
      </c>
      <c r="J39" s="66">
        <v>6.13966454832729</v>
      </c>
      <c r="K39" s="65">
        <v>44272.0962</v>
      </c>
      <c r="L39" s="66">
        <v>9.2431795329391804</v>
      </c>
      <c r="M39" s="66">
        <v>0.182308690863388</v>
      </c>
      <c r="N39" s="65">
        <v>13790956.340500001</v>
      </c>
      <c r="O39" s="65">
        <v>13790956.340500001</v>
      </c>
      <c r="P39" s="65">
        <v>3750</v>
      </c>
      <c r="Q39" s="65">
        <v>3536</v>
      </c>
      <c r="R39" s="66">
        <v>6.0520361990950198</v>
      </c>
      <c r="S39" s="65">
        <v>227.344816373333</v>
      </c>
      <c r="T39" s="65">
        <v>212.25523300339401</v>
      </c>
      <c r="U39" s="67">
        <v>6.6373113804188897</v>
      </c>
    </row>
    <row r="40" spans="1:21" ht="12" thickBot="1">
      <c r="A40" s="50"/>
      <c r="B40" s="39" t="s">
        <v>40</v>
      </c>
      <c r="C40" s="40"/>
      <c r="D40" s="68"/>
      <c r="E40" s="65">
        <v>639050.70629999996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</row>
    <row r="41" spans="1:21" ht="12" thickBot="1">
      <c r="A41" s="50"/>
      <c r="B41" s="39" t="s">
        <v>41</v>
      </c>
      <c r="C41" s="40"/>
      <c r="D41" s="68"/>
      <c r="E41" s="65">
        <v>183236.1053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1"/>
      <c r="B42" s="39" t="s">
        <v>35</v>
      </c>
      <c r="C42" s="40"/>
      <c r="D42" s="70">
        <v>163070.1385</v>
      </c>
      <c r="E42" s="70">
        <v>0</v>
      </c>
      <c r="F42" s="71"/>
      <c r="G42" s="70">
        <v>117458.308</v>
      </c>
      <c r="H42" s="72">
        <v>38.832357860969701</v>
      </c>
      <c r="I42" s="70">
        <v>18166.992099999999</v>
      </c>
      <c r="J42" s="72">
        <v>11.1406001534732</v>
      </c>
      <c r="K42" s="70">
        <v>13447.9722</v>
      </c>
      <c r="L42" s="72">
        <v>11.449145172430001</v>
      </c>
      <c r="M42" s="72">
        <v>0.35090940327791598</v>
      </c>
      <c r="N42" s="70">
        <v>1091837.9598000001</v>
      </c>
      <c r="O42" s="70">
        <v>1091837.9598000001</v>
      </c>
      <c r="P42" s="70">
        <v>51</v>
      </c>
      <c r="Q42" s="70">
        <v>59</v>
      </c>
      <c r="R42" s="72">
        <v>-13.559322033898299</v>
      </c>
      <c r="S42" s="70">
        <v>3197.4536960784299</v>
      </c>
      <c r="T42" s="70">
        <v>1548.2795288135601</v>
      </c>
      <c r="U42" s="73">
        <v>51.577734160389198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98719</v>
      </c>
      <c r="D2" s="32">
        <v>1073985.16088803</v>
      </c>
      <c r="E2" s="32">
        <v>951875.78569743596</v>
      </c>
      <c r="F2" s="32">
        <v>122109.375190598</v>
      </c>
      <c r="G2" s="32">
        <v>951875.78569743596</v>
      </c>
      <c r="H2" s="32">
        <v>0.11369745098678199</v>
      </c>
    </row>
    <row r="3" spans="1:8" ht="14.25">
      <c r="A3" s="32">
        <v>2</v>
      </c>
      <c r="B3" s="33">
        <v>13</v>
      </c>
      <c r="C3" s="32">
        <v>34977.74</v>
      </c>
      <c r="D3" s="32">
        <v>183832.86101765401</v>
      </c>
      <c r="E3" s="32">
        <v>152340.314831647</v>
      </c>
      <c r="F3" s="32">
        <v>31492.546186007101</v>
      </c>
      <c r="G3" s="32">
        <v>152340.314831647</v>
      </c>
      <c r="H3" s="32">
        <v>0.171310754843677</v>
      </c>
    </row>
    <row r="4" spans="1:8" ht="14.25">
      <c r="A4" s="32">
        <v>3</v>
      </c>
      <c r="B4" s="33">
        <v>14</v>
      </c>
      <c r="C4" s="32">
        <v>140127</v>
      </c>
      <c r="D4" s="32">
        <v>234482.23955384601</v>
      </c>
      <c r="E4" s="32">
        <v>176784.56487179501</v>
      </c>
      <c r="F4" s="32">
        <v>57697.6746820513</v>
      </c>
      <c r="G4" s="32">
        <v>176784.56487179501</v>
      </c>
      <c r="H4" s="32">
        <v>0.24606415731883899</v>
      </c>
    </row>
    <row r="5" spans="1:8" ht="14.25">
      <c r="A5" s="32">
        <v>4</v>
      </c>
      <c r="B5" s="33">
        <v>15</v>
      </c>
      <c r="C5" s="32">
        <v>5276</v>
      </c>
      <c r="D5" s="32">
        <v>81216.775622222194</v>
      </c>
      <c r="E5" s="32">
        <v>68569.512123931607</v>
      </c>
      <c r="F5" s="32">
        <v>12647.2634982906</v>
      </c>
      <c r="G5" s="32">
        <v>68569.512123931607</v>
      </c>
      <c r="H5" s="32">
        <v>0.15572230492280301</v>
      </c>
    </row>
    <row r="6" spans="1:8" ht="14.25">
      <c r="A6" s="32">
        <v>5</v>
      </c>
      <c r="B6" s="33">
        <v>16</v>
      </c>
      <c r="C6" s="32">
        <v>4878</v>
      </c>
      <c r="D6" s="32">
        <v>483937.709567521</v>
      </c>
      <c r="E6" s="32">
        <v>523576.20099059801</v>
      </c>
      <c r="F6" s="32">
        <v>-39638.491423076899</v>
      </c>
      <c r="G6" s="32">
        <v>523576.20099059801</v>
      </c>
      <c r="H6" s="32">
        <v>-8.1908251081529701E-2</v>
      </c>
    </row>
    <row r="7" spans="1:8" ht="14.25">
      <c r="A7" s="32">
        <v>6</v>
      </c>
      <c r="B7" s="33">
        <v>17</v>
      </c>
      <c r="C7" s="32">
        <v>21812</v>
      </c>
      <c r="D7" s="32">
        <v>466976.588859829</v>
      </c>
      <c r="E7" s="32">
        <v>397233.10772991501</v>
      </c>
      <c r="F7" s="32">
        <v>69743.481129914493</v>
      </c>
      <c r="G7" s="32">
        <v>397233.10772991501</v>
      </c>
      <c r="H7" s="32">
        <v>0.149351129786186</v>
      </c>
    </row>
    <row r="8" spans="1:8" ht="14.25">
      <c r="A8" s="32">
        <v>7</v>
      </c>
      <c r="B8" s="33">
        <v>18</v>
      </c>
      <c r="C8" s="32">
        <v>91312</v>
      </c>
      <c r="D8" s="32">
        <v>291818.74375042698</v>
      </c>
      <c r="E8" s="32">
        <v>255609.22983162399</v>
      </c>
      <c r="F8" s="32">
        <v>36209.513918803401</v>
      </c>
      <c r="G8" s="32">
        <v>255609.22983162399</v>
      </c>
      <c r="H8" s="32">
        <v>0.124082207514987</v>
      </c>
    </row>
    <row r="9" spans="1:8" ht="14.25">
      <c r="A9" s="32">
        <v>8</v>
      </c>
      <c r="B9" s="33">
        <v>19</v>
      </c>
      <c r="C9" s="32">
        <v>20304</v>
      </c>
      <c r="D9" s="32">
        <v>167519.78225470099</v>
      </c>
      <c r="E9" s="32">
        <v>153317.16690341901</v>
      </c>
      <c r="F9" s="32">
        <v>14202.6153512821</v>
      </c>
      <c r="G9" s="32">
        <v>153317.16690341901</v>
      </c>
      <c r="H9" s="32">
        <v>8.4781720463843899E-2</v>
      </c>
    </row>
    <row r="10" spans="1:8" ht="14.25">
      <c r="A10" s="32">
        <v>9</v>
      </c>
      <c r="B10" s="33">
        <v>21</v>
      </c>
      <c r="C10" s="32">
        <v>182787</v>
      </c>
      <c r="D10" s="32">
        <v>855998.68960000004</v>
      </c>
      <c r="E10" s="32">
        <v>813090.96059999999</v>
      </c>
      <c r="F10" s="32">
        <v>42907.728999999999</v>
      </c>
      <c r="G10" s="32">
        <v>813090.96059999999</v>
      </c>
      <c r="H10" s="32">
        <v>5.01259283703464E-2</v>
      </c>
    </row>
    <row r="11" spans="1:8" ht="14.25">
      <c r="A11" s="32">
        <v>10</v>
      </c>
      <c r="B11" s="33">
        <v>22</v>
      </c>
      <c r="C11" s="32">
        <v>45010</v>
      </c>
      <c r="D11" s="32">
        <v>1096059.3397418801</v>
      </c>
      <c r="E11" s="32">
        <v>1095223.2826239299</v>
      </c>
      <c r="F11" s="32">
        <v>836.05711794871797</v>
      </c>
      <c r="G11" s="32">
        <v>1095223.2826239299</v>
      </c>
      <c r="H11" s="32">
        <v>7.6278453878747803E-4</v>
      </c>
    </row>
    <row r="12" spans="1:8" ht="14.25">
      <c r="A12" s="32">
        <v>11</v>
      </c>
      <c r="B12" s="33">
        <v>23</v>
      </c>
      <c r="C12" s="32">
        <v>300648.78399999999</v>
      </c>
      <c r="D12" s="32">
        <v>4055654.9904521401</v>
      </c>
      <c r="E12" s="32">
        <v>3650343.3447358999</v>
      </c>
      <c r="F12" s="32">
        <v>405311.645716239</v>
      </c>
      <c r="G12" s="32">
        <v>3650343.3447358999</v>
      </c>
      <c r="H12" s="32">
        <v>9.9937407563125594E-2</v>
      </c>
    </row>
    <row r="13" spans="1:8" ht="14.25">
      <c r="A13" s="32">
        <v>12</v>
      </c>
      <c r="B13" s="33">
        <v>24</v>
      </c>
      <c r="C13" s="32">
        <v>52329.377999999997</v>
      </c>
      <c r="D13" s="32">
        <v>2521307.1268743598</v>
      </c>
      <c r="E13" s="32">
        <v>2917627.8983906</v>
      </c>
      <c r="F13" s="32">
        <v>-396320.77151623898</v>
      </c>
      <c r="G13" s="32">
        <v>2917627.8983906</v>
      </c>
      <c r="H13" s="32">
        <v>-0.15718861351395699</v>
      </c>
    </row>
    <row r="14" spans="1:8" ht="14.25">
      <c r="A14" s="32">
        <v>13</v>
      </c>
      <c r="B14" s="33">
        <v>25</v>
      </c>
      <c r="C14" s="32">
        <v>119376</v>
      </c>
      <c r="D14" s="32">
        <v>2120560.1257000002</v>
      </c>
      <c r="E14" s="32">
        <v>2026480.6446</v>
      </c>
      <c r="F14" s="32">
        <v>94079.481100000005</v>
      </c>
      <c r="G14" s="32">
        <v>2026480.6446</v>
      </c>
      <c r="H14" s="32">
        <v>4.4365391935748198E-2</v>
      </c>
    </row>
    <row r="15" spans="1:8" ht="14.25">
      <c r="A15" s="32">
        <v>14</v>
      </c>
      <c r="B15" s="33">
        <v>26</v>
      </c>
      <c r="C15" s="32">
        <v>118805</v>
      </c>
      <c r="D15" s="32">
        <v>744241.12420416798</v>
      </c>
      <c r="E15" s="32">
        <v>701004.67297812598</v>
      </c>
      <c r="F15" s="32">
        <v>43236.4512260419</v>
      </c>
      <c r="G15" s="32">
        <v>701004.67297812598</v>
      </c>
      <c r="H15" s="32">
        <v>5.8094681709876701E-2</v>
      </c>
    </row>
    <row r="16" spans="1:8" ht="14.25">
      <c r="A16" s="32">
        <v>15</v>
      </c>
      <c r="B16" s="33">
        <v>27</v>
      </c>
      <c r="C16" s="32">
        <v>209051.49</v>
      </c>
      <c r="D16" s="32">
        <v>1541573.3309615401</v>
      </c>
      <c r="E16" s="32">
        <v>1394500.89226923</v>
      </c>
      <c r="F16" s="32">
        <v>147072.438692308</v>
      </c>
      <c r="G16" s="32">
        <v>1394500.89226923</v>
      </c>
      <c r="H16" s="32">
        <v>9.5404114574668297E-2</v>
      </c>
    </row>
    <row r="17" spans="1:8" ht="14.25">
      <c r="A17" s="32">
        <v>16</v>
      </c>
      <c r="B17" s="33">
        <v>29</v>
      </c>
      <c r="C17" s="32">
        <v>276255</v>
      </c>
      <c r="D17" s="32">
        <v>3643878.6802598299</v>
      </c>
      <c r="E17" s="32">
        <v>3510542.7410222199</v>
      </c>
      <c r="F17" s="32">
        <v>133335.939237607</v>
      </c>
      <c r="G17" s="32">
        <v>3510542.7410222199</v>
      </c>
      <c r="H17" s="32">
        <v>3.6591761399723401E-2</v>
      </c>
    </row>
    <row r="18" spans="1:8" ht="14.25">
      <c r="A18" s="32">
        <v>17</v>
      </c>
      <c r="B18" s="33">
        <v>31</v>
      </c>
      <c r="C18" s="32">
        <v>57606.809000000001</v>
      </c>
      <c r="D18" s="32">
        <v>665363.09998721699</v>
      </c>
      <c r="E18" s="32">
        <v>586593.46072998503</v>
      </c>
      <c r="F18" s="32">
        <v>78769.639257232004</v>
      </c>
      <c r="G18" s="32">
        <v>586593.46072998503</v>
      </c>
      <c r="H18" s="32">
        <v>0.118385944845371</v>
      </c>
    </row>
    <row r="19" spans="1:8" ht="14.25">
      <c r="A19" s="32">
        <v>18</v>
      </c>
      <c r="B19" s="33">
        <v>32</v>
      </c>
      <c r="C19" s="32">
        <v>25509.727999999999</v>
      </c>
      <c r="D19" s="32">
        <v>452554.16181121703</v>
      </c>
      <c r="E19" s="32">
        <v>427174.53441001399</v>
      </c>
      <c r="F19" s="32">
        <v>25379.627401203401</v>
      </c>
      <c r="G19" s="32">
        <v>427174.53441001399</v>
      </c>
      <c r="H19" s="32">
        <v>5.6080861790396098E-2</v>
      </c>
    </row>
    <row r="20" spans="1:8" ht="14.25">
      <c r="A20" s="32">
        <v>19</v>
      </c>
      <c r="B20" s="33">
        <v>33</v>
      </c>
      <c r="C20" s="32">
        <v>91049.487999999998</v>
      </c>
      <c r="D20" s="32">
        <v>1315727.25417986</v>
      </c>
      <c r="E20" s="32">
        <v>1126830.85349901</v>
      </c>
      <c r="F20" s="32">
        <v>188896.400680844</v>
      </c>
      <c r="G20" s="32">
        <v>1126830.85349901</v>
      </c>
      <c r="H20" s="32">
        <v>0.14356805339461501</v>
      </c>
    </row>
    <row r="21" spans="1:8" ht="14.25">
      <c r="A21" s="32">
        <v>20</v>
      </c>
      <c r="B21" s="33">
        <v>34</v>
      </c>
      <c r="C21" s="32">
        <v>56809.112999999998</v>
      </c>
      <c r="D21" s="32">
        <v>398118.87868069002</v>
      </c>
      <c r="E21" s="32">
        <v>303064.60108518798</v>
      </c>
      <c r="F21" s="32">
        <v>95054.277595502106</v>
      </c>
      <c r="G21" s="32">
        <v>303064.60108518798</v>
      </c>
      <c r="H21" s="32">
        <v>0.23875852838352901</v>
      </c>
    </row>
    <row r="22" spans="1:8" ht="14.25">
      <c r="A22" s="32">
        <v>21</v>
      </c>
      <c r="B22" s="33">
        <v>35</v>
      </c>
      <c r="C22" s="32">
        <v>60075.521999999997</v>
      </c>
      <c r="D22" s="32">
        <v>1321398.0998796399</v>
      </c>
      <c r="E22" s="32">
        <v>1253236.05820982</v>
      </c>
      <c r="F22" s="32">
        <v>68162.041669815895</v>
      </c>
      <c r="G22" s="32">
        <v>1253236.05820982</v>
      </c>
      <c r="H22" s="32">
        <v>5.1583275075107599E-2</v>
      </c>
    </row>
    <row r="23" spans="1:8" ht="14.25">
      <c r="A23" s="32">
        <v>22</v>
      </c>
      <c r="B23" s="33">
        <v>36</v>
      </c>
      <c r="C23" s="32">
        <v>162981.946</v>
      </c>
      <c r="D23" s="32">
        <v>733753.06994601805</v>
      </c>
      <c r="E23" s="32">
        <v>623930.50634744298</v>
      </c>
      <c r="F23" s="32">
        <v>109822.56359857399</v>
      </c>
      <c r="G23" s="32">
        <v>623930.50634744298</v>
      </c>
      <c r="H23" s="32">
        <v>0.14967237357746799</v>
      </c>
    </row>
    <row r="24" spans="1:8" ht="14.25">
      <c r="A24" s="32">
        <v>23</v>
      </c>
      <c r="B24" s="33">
        <v>37</v>
      </c>
      <c r="C24" s="32">
        <v>139158.35399999999</v>
      </c>
      <c r="D24" s="32">
        <v>1426108.2716796501</v>
      </c>
      <c r="E24" s="32">
        <v>1248304.3214483799</v>
      </c>
      <c r="F24" s="32">
        <v>177803.950231266</v>
      </c>
      <c r="G24" s="32">
        <v>1248304.3214483799</v>
      </c>
      <c r="H24" s="32">
        <v>0.12467773573871201</v>
      </c>
    </row>
    <row r="25" spans="1:8" ht="14.25">
      <c r="A25" s="32">
        <v>24</v>
      </c>
      <c r="B25" s="33">
        <v>38</v>
      </c>
      <c r="C25" s="32">
        <v>512807.66</v>
      </c>
      <c r="D25" s="32">
        <v>3325544.1344575202</v>
      </c>
      <c r="E25" s="32">
        <v>3706300.7873017699</v>
      </c>
      <c r="F25" s="32">
        <v>-380756.65284424799</v>
      </c>
      <c r="G25" s="32">
        <v>3706300.7873017699</v>
      </c>
      <c r="H25" s="32">
        <v>-0.114494542080813</v>
      </c>
    </row>
    <row r="26" spans="1:8" ht="14.25">
      <c r="A26" s="32">
        <v>25</v>
      </c>
      <c r="B26" s="33">
        <v>39</v>
      </c>
      <c r="C26" s="32">
        <v>110974.395</v>
      </c>
      <c r="D26" s="32">
        <v>164520.74344241701</v>
      </c>
      <c r="E26" s="32">
        <v>124169.30909987701</v>
      </c>
      <c r="F26" s="32">
        <v>40351.434342540197</v>
      </c>
      <c r="G26" s="32">
        <v>124169.30909987701</v>
      </c>
      <c r="H26" s="32">
        <v>0.24526654510689899</v>
      </c>
    </row>
    <row r="27" spans="1:8" ht="14.25">
      <c r="A27" s="32">
        <v>26</v>
      </c>
      <c r="B27" s="33">
        <v>40</v>
      </c>
      <c r="C27" s="32">
        <v>15</v>
      </c>
      <c r="D27" s="32">
        <v>57.692399999999999</v>
      </c>
      <c r="E27" s="32">
        <v>46.459499999999998</v>
      </c>
      <c r="F27" s="32">
        <v>11.232900000000001</v>
      </c>
      <c r="G27" s="32">
        <v>46.459499999999998</v>
      </c>
      <c r="H27" s="32">
        <v>0.194703288474738</v>
      </c>
    </row>
    <row r="28" spans="1:8" ht="14.25">
      <c r="A28" s="32">
        <v>27</v>
      </c>
      <c r="B28" s="33">
        <v>42</v>
      </c>
      <c r="C28" s="32">
        <v>20921.464</v>
      </c>
      <c r="D28" s="32">
        <v>406600.57169999997</v>
      </c>
      <c r="E28" s="32">
        <v>367399.78779999999</v>
      </c>
      <c r="F28" s="32">
        <v>39200.783900000002</v>
      </c>
      <c r="G28" s="32">
        <v>367399.78779999999</v>
      </c>
      <c r="H28" s="32">
        <v>9.6411039797856701E-2</v>
      </c>
    </row>
    <row r="29" spans="1:8" ht="14.25">
      <c r="A29" s="32">
        <v>28</v>
      </c>
      <c r="B29" s="33">
        <v>75</v>
      </c>
      <c r="C29" s="32">
        <v>545</v>
      </c>
      <c r="D29" s="32">
        <v>399667.38461538497</v>
      </c>
      <c r="E29" s="32">
        <v>377447.64623931597</v>
      </c>
      <c r="F29" s="32">
        <v>22219.738376068399</v>
      </c>
      <c r="G29" s="32">
        <v>377447.64623931597</v>
      </c>
      <c r="H29" s="32">
        <v>5.5595575799739803E-2</v>
      </c>
    </row>
    <row r="30" spans="1:8" ht="14.25">
      <c r="A30" s="32">
        <v>29</v>
      </c>
      <c r="B30" s="33">
        <v>76</v>
      </c>
      <c r="C30" s="32">
        <v>4989</v>
      </c>
      <c r="D30" s="32">
        <v>849092.48494700901</v>
      </c>
      <c r="E30" s="32">
        <v>802074.54273675196</v>
      </c>
      <c r="F30" s="32">
        <v>47017.942210256399</v>
      </c>
      <c r="G30" s="32">
        <v>802074.54273675196</v>
      </c>
      <c r="H30" s="32">
        <v>5.5374347369463298E-2</v>
      </c>
    </row>
    <row r="31" spans="1:8" ht="14.25">
      <c r="A31" s="32">
        <v>30</v>
      </c>
      <c r="B31" s="33">
        <v>99</v>
      </c>
      <c r="C31" s="32">
        <v>51</v>
      </c>
      <c r="D31" s="32">
        <v>163070.138189244</v>
      </c>
      <c r="E31" s="32">
        <v>144903.145964753</v>
      </c>
      <c r="F31" s="32">
        <v>18166.9922244913</v>
      </c>
      <c r="G31" s="32">
        <v>144903.145964753</v>
      </c>
      <c r="H31" s="32">
        <v>0.111406002510456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2014-01-18T03:50:01Z</dcterms:modified>
</cp:coreProperties>
</file>