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6" l="1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<sst xmlns="http://schemas.openxmlformats.org/spreadsheetml/2006/main" count="113" uniqueCount="71">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</sst>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323" Type="http://schemas.openxmlformats.org/officeDocument/2006/relationships/hyperlink" Target="cid:756b0cf62" TargetMode="External"/><Relationship Id="rId328" Type="http://schemas.openxmlformats.org/officeDocument/2006/relationships/image" Target="cid:88fc8e9d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334" Type="http://schemas.openxmlformats.org/officeDocument/2006/relationships/image" Target="cid:934e91da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26939154.923099998</v>
      </c>
      <c r="F3" s="25">
        <f>RA!I7</f>
        <v>2818859.4632999999</v>
      </c>
      <c r="G3" s="16">
        <f>E3-F3</f>
        <v>24120295.459799998</v>
      </c>
      <c r="H3" s="27">
        <f>RA!J7</f>
        <v>10.463800632746899</v>
      </c>
      <c r="I3" s="20">
        <f>SUM(I4:I39)</f>
        <v>26939159.280941512</v>
      </c>
      <c r="J3" s="21">
        <f>SUM(J4:J39)</f>
        <v>24120295.560942918</v>
      </c>
      <c r="K3" s="22">
        <f>E3-I3</f>
        <v>-4.3578415140509605</v>
      </c>
      <c r="L3" s="22">
        <f>G3-J3</f>
        <v>-0.10114292055368423</v>
      </c>
    </row>
    <row r="4" spans="1:12">
      <c r="A4" s="59">
        <f>RA!A8</f>
        <v>41659</v>
      </c>
      <c r="B4" s="12">
        <v>12</v>
      </c>
      <c r="C4" s="56" t="s">
        <v>6</v>
      </c>
      <c r="D4" s="56"/>
      <c r="E4" s="15">
        <f>VLOOKUP(C4,RA!B8:D39,3,0)</f>
        <v>1180118.1311999999</v>
      </c>
      <c r="F4" s="25">
        <f>VLOOKUP(C4,RA!B8:I43,8,0)</f>
        <v>120335.7188</v>
      </c>
      <c r="G4" s="16">
        <f t="shared" ref="G4:G39" si="0">E4-F4</f>
        <v>1059782.4124</v>
      </c>
      <c r="H4" s="27">
        <f>RA!J8</f>
        <v>10.1969214452825</v>
      </c>
      <c r="I4" s="20">
        <f>VLOOKUP(B4,RMS!B:D,3,FALSE)</f>
        <v>1180119.2531119699</v>
      </c>
      <c r="J4" s="21">
        <f>VLOOKUP(B4,RMS!B:E,4,FALSE)</f>
        <v>1059782.41635214</v>
      </c>
      <c r="K4" s="22">
        <f t="shared" ref="K4:K39" si="1">E4-I4</f>
        <v>-1.1219119699671865</v>
      </c>
      <c r="L4" s="22">
        <f t="shared" ref="L4:L39" si="2">G4-J4</f>
        <v>-3.9521399885416031E-3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357409.8371</v>
      </c>
      <c r="F5" s="25">
        <f>VLOOKUP(C5,RA!B9:I44,8,0)</f>
        <v>46157.566099999996</v>
      </c>
      <c r="G5" s="16">
        <f t="shared" si="0"/>
        <v>311252.27100000001</v>
      </c>
      <c r="H5" s="27">
        <f>RA!J9</f>
        <v>12.9144643791899</v>
      </c>
      <c r="I5" s="20">
        <f>VLOOKUP(B5,RMS!B:D,3,FALSE)</f>
        <v>357409.88787760399</v>
      </c>
      <c r="J5" s="21">
        <f>VLOOKUP(B5,RMS!B:E,4,FALSE)</f>
        <v>311252.27193243301</v>
      </c>
      <c r="K5" s="22">
        <f t="shared" si="1"/>
        <v>-5.0777603988535702E-2</v>
      </c>
      <c r="L5" s="22">
        <f t="shared" si="2"/>
        <v>-9.3243300216272473E-4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261069.3897</v>
      </c>
      <c r="F6" s="25">
        <f>VLOOKUP(C6,RA!B10:I45,8,0)</f>
        <v>66487.565199999997</v>
      </c>
      <c r="G6" s="16">
        <f t="shared" si="0"/>
        <v>194581.82449999999</v>
      </c>
      <c r="H6" s="27">
        <f>RA!J10</f>
        <v>25.467392127588099</v>
      </c>
      <c r="I6" s="20">
        <f>VLOOKUP(B6,RMS!B:D,3,FALSE)</f>
        <v>261071.36559658099</v>
      </c>
      <c r="J6" s="21">
        <f>VLOOKUP(B6,RMS!B:E,4,FALSE)</f>
        <v>194581.82467179501</v>
      </c>
      <c r="K6" s="22">
        <f t="shared" si="1"/>
        <v>-1.9758965809887741</v>
      </c>
      <c r="L6" s="22">
        <f t="shared" si="2"/>
        <v>-1.7179502174258232E-4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83246.217300000004</v>
      </c>
      <c r="F7" s="25">
        <f>VLOOKUP(C7,RA!B11:I46,8,0)</f>
        <v>14931.9241</v>
      </c>
      <c r="G7" s="16">
        <f t="shared" si="0"/>
        <v>68314.2932</v>
      </c>
      <c r="H7" s="27">
        <f>RA!J11</f>
        <v>17.937060186397201</v>
      </c>
      <c r="I7" s="20">
        <f>VLOOKUP(B7,RMS!B:D,3,FALSE)</f>
        <v>83246.242815384598</v>
      </c>
      <c r="J7" s="21">
        <f>VLOOKUP(B7,RMS!B:E,4,FALSE)</f>
        <v>68314.293228205104</v>
      </c>
      <c r="K7" s="22">
        <f t="shared" si="1"/>
        <v>-2.5515384593745694E-2</v>
      </c>
      <c r="L7" s="22">
        <f t="shared" si="2"/>
        <v>-2.8205104172229767E-5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353460.17389999999</v>
      </c>
      <c r="F8" s="25">
        <f>VLOOKUP(C8,RA!B12:I47,8,0)</f>
        <v>807.85360000000003</v>
      </c>
      <c r="G8" s="16">
        <f t="shared" si="0"/>
        <v>352652.32030000002</v>
      </c>
      <c r="H8" s="27">
        <f>RA!J12</f>
        <v>0.22855576374739101</v>
      </c>
      <c r="I8" s="20">
        <f>VLOOKUP(B8,RMS!B:D,3,FALSE)</f>
        <v>353460.16865042702</v>
      </c>
      <c r="J8" s="21">
        <f>VLOOKUP(B8,RMS!B:E,4,FALSE)</f>
        <v>352652.320617094</v>
      </c>
      <c r="K8" s="22">
        <f t="shared" si="1"/>
        <v>5.249572976026684E-3</v>
      </c>
      <c r="L8" s="22">
        <f t="shared" si="2"/>
        <v>-3.1709397444501519E-4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467908.27269999997</v>
      </c>
      <c r="F9" s="25">
        <f>VLOOKUP(C9,RA!B13:I48,8,0)</f>
        <v>88831.372199999998</v>
      </c>
      <c r="G9" s="16">
        <f t="shared" si="0"/>
        <v>379076.90049999999</v>
      </c>
      <c r="H9" s="27">
        <f>RA!J13</f>
        <v>18.984783425052701</v>
      </c>
      <c r="I9" s="20">
        <f>VLOOKUP(B9,RMS!B:D,3,FALSE)</f>
        <v>467908.48278974398</v>
      </c>
      <c r="J9" s="21">
        <f>VLOOKUP(B9,RMS!B:E,4,FALSE)</f>
        <v>379076.90084017097</v>
      </c>
      <c r="K9" s="22">
        <f t="shared" si="1"/>
        <v>-0.21008974401047453</v>
      </c>
      <c r="L9" s="22">
        <f t="shared" si="2"/>
        <v>-3.4017098369076848E-4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252360.38829999999</v>
      </c>
      <c r="F10" s="25">
        <f>VLOOKUP(C10,RA!B14:I49,8,0)</f>
        <v>41593.438300000002</v>
      </c>
      <c r="G10" s="16">
        <f t="shared" si="0"/>
        <v>210766.94999999998</v>
      </c>
      <c r="H10" s="27">
        <f>RA!J14</f>
        <v>16.4817618883019</v>
      </c>
      <c r="I10" s="20">
        <f>VLOOKUP(B10,RMS!B:D,3,FALSE)</f>
        <v>252360.379469231</v>
      </c>
      <c r="J10" s="21">
        <f>VLOOKUP(B10,RMS!B:E,4,FALSE)</f>
        <v>210766.95332478601</v>
      </c>
      <c r="K10" s="22">
        <f t="shared" si="1"/>
        <v>8.8307689875364304E-3</v>
      </c>
      <c r="L10" s="22">
        <f t="shared" si="2"/>
        <v>-3.3247860264964402E-3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149468.1397</v>
      </c>
      <c r="F11" s="25">
        <f>VLOOKUP(C11,RA!B15:I50,8,0)</f>
        <v>29229.6397</v>
      </c>
      <c r="G11" s="16">
        <f t="shared" si="0"/>
        <v>120238.5</v>
      </c>
      <c r="H11" s="27">
        <f>RA!J15</f>
        <v>19.555766037275401</v>
      </c>
      <c r="I11" s="20">
        <f>VLOOKUP(B11,RMS!B:D,3,FALSE)</f>
        <v>149468.19425726499</v>
      </c>
      <c r="J11" s="21">
        <f>VLOOKUP(B11,RMS!B:E,4,FALSE)</f>
        <v>120238.500042735</v>
      </c>
      <c r="K11" s="22">
        <f t="shared" si="1"/>
        <v>-5.4557264986215159E-2</v>
      </c>
      <c r="L11" s="22">
        <f t="shared" si="2"/>
        <v>-4.27350023528561E-5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1012441.8273</v>
      </c>
      <c r="F12" s="25">
        <f>VLOOKUP(C12,RA!B16:I51,8,0)</f>
        <v>29009.414100000002</v>
      </c>
      <c r="G12" s="16">
        <f t="shared" si="0"/>
        <v>983432.41319999995</v>
      </c>
      <c r="H12" s="27">
        <f>RA!J16</f>
        <v>2.8652919424874899</v>
      </c>
      <c r="I12" s="20">
        <f>VLOOKUP(B12,RMS!B:D,3,FALSE)</f>
        <v>1012441.5178</v>
      </c>
      <c r="J12" s="21">
        <f>VLOOKUP(B12,RMS!B:E,4,FALSE)</f>
        <v>983432.41319999995</v>
      </c>
      <c r="K12" s="22">
        <f t="shared" si="1"/>
        <v>0.30949999997392297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1244675.7208</v>
      </c>
      <c r="F13" s="25">
        <f>VLOOKUP(C13,RA!B17:I52,8,0)</f>
        <v>-15338.577600000001</v>
      </c>
      <c r="G13" s="16">
        <f t="shared" si="0"/>
        <v>1260014.2984</v>
      </c>
      <c r="H13" s="27">
        <f>RA!J17</f>
        <v>-1.2323352455321701</v>
      </c>
      <c r="I13" s="20">
        <f>VLOOKUP(B13,RMS!B:D,3,FALSE)</f>
        <v>1244675.8078991501</v>
      </c>
      <c r="J13" s="21">
        <f>VLOOKUP(B13,RMS!B:E,4,FALSE)</f>
        <v>1260014.29847094</v>
      </c>
      <c r="K13" s="22">
        <f t="shared" si="1"/>
        <v>-8.7099150056019425E-2</v>
      </c>
      <c r="L13" s="22">
        <f t="shared" si="2"/>
        <v>-7.0940004661679268E-5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4721713.8426999999</v>
      </c>
      <c r="F14" s="25">
        <f>VLOOKUP(C14,RA!B18:I53,8,0)</f>
        <v>633465.34589999996</v>
      </c>
      <c r="G14" s="16">
        <f t="shared" si="0"/>
        <v>4088248.4967999998</v>
      </c>
      <c r="H14" s="27">
        <f>RA!J18</f>
        <v>13.4160045907773</v>
      </c>
      <c r="I14" s="20">
        <f>VLOOKUP(B14,RMS!B:D,3,FALSE)</f>
        <v>4721713.89118376</v>
      </c>
      <c r="J14" s="21">
        <f>VLOOKUP(B14,RMS!B:E,4,FALSE)</f>
        <v>4088248.4640820501</v>
      </c>
      <c r="K14" s="22">
        <f t="shared" si="1"/>
        <v>-4.8483760096132755E-2</v>
      </c>
      <c r="L14" s="22">
        <f t="shared" si="2"/>
        <v>3.2717949710786343E-2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835655.03689999995</v>
      </c>
      <c r="F15" s="25">
        <f>VLOOKUP(C15,RA!B19:I54,8,0)</f>
        <v>80036.088399999993</v>
      </c>
      <c r="G15" s="16">
        <f t="shared" si="0"/>
        <v>755618.94849999994</v>
      </c>
      <c r="H15" s="27">
        <f>RA!J19</f>
        <v>9.57764685975053</v>
      </c>
      <c r="I15" s="20">
        <f>VLOOKUP(B15,RMS!B:D,3,FALSE)</f>
        <v>835655.02624359005</v>
      </c>
      <c r="J15" s="21">
        <f>VLOOKUP(B15,RMS!B:E,4,FALSE)</f>
        <v>755618.94879316201</v>
      </c>
      <c r="K15" s="22">
        <f t="shared" si="1"/>
        <v>1.0656409896910191E-2</v>
      </c>
      <c r="L15" s="22">
        <f t="shared" si="2"/>
        <v>-2.9316206928342581E-4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2167939.6168</v>
      </c>
      <c r="F16" s="25">
        <f>VLOOKUP(C16,RA!B20:I55,8,0)</f>
        <v>145723.77170000001</v>
      </c>
      <c r="G16" s="16">
        <f t="shared" si="0"/>
        <v>2022215.8451</v>
      </c>
      <c r="H16" s="27">
        <f>RA!J20</f>
        <v>6.7217634001770099</v>
      </c>
      <c r="I16" s="20">
        <f>VLOOKUP(B16,RMS!B:D,3,FALSE)</f>
        <v>2167939.7494999999</v>
      </c>
      <c r="J16" s="21">
        <f>VLOOKUP(B16,RMS!B:E,4,FALSE)</f>
        <v>2022215.8451</v>
      </c>
      <c r="K16" s="22">
        <f t="shared" si="1"/>
        <v>-0.13269999995827675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568925.47629999998</v>
      </c>
      <c r="F17" s="25">
        <f>VLOOKUP(C17,RA!B21:I56,8,0)</f>
        <v>85566.540599999993</v>
      </c>
      <c r="G17" s="16">
        <f t="shared" si="0"/>
        <v>483358.93569999997</v>
      </c>
      <c r="H17" s="27">
        <f>RA!J21</f>
        <v>15.040026183478499</v>
      </c>
      <c r="I17" s="20">
        <f>VLOOKUP(B17,RMS!B:D,3,FALSE)</f>
        <v>568925.23430303298</v>
      </c>
      <c r="J17" s="21">
        <f>VLOOKUP(B17,RMS!B:E,4,FALSE)</f>
        <v>483358.93572727498</v>
      </c>
      <c r="K17" s="22">
        <f t="shared" si="1"/>
        <v>0.2419969670008868</v>
      </c>
      <c r="L17" s="22">
        <f t="shared" si="2"/>
        <v>-2.7275003958493471E-5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1666576.2024000001</v>
      </c>
      <c r="F18" s="25">
        <f>VLOOKUP(C18,RA!B22:I57,8,0)</f>
        <v>169548.1692</v>
      </c>
      <c r="G18" s="16">
        <f t="shared" si="0"/>
        <v>1497028.0331999999</v>
      </c>
      <c r="H18" s="27">
        <f>RA!J22</f>
        <v>10.1734423518011</v>
      </c>
      <c r="I18" s="20">
        <f>VLOOKUP(B18,RMS!B:D,3,FALSE)</f>
        <v>1666576.5405820501</v>
      </c>
      <c r="J18" s="21">
        <f>VLOOKUP(B18,RMS!B:E,4,FALSE)</f>
        <v>1497028.03742564</v>
      </c>
      <c r="K18" s="22">
        <f t="shared" si="1"/>
        <v>-0.33818205003626645</v>
      </c>
      <c r="L18" s="22">
        <f t="shared" si="2"/>
        <v>-4.2256400920450687E-3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3202154.0630000001</v>
      </c>
      <c r="F19" s="25">
        <f>VLOOKUP(C19,RA!B23:I58,8,0)</f>
        <v>271464.22979999997</v>
      </c>
      <c r="G19" s="16">
        <f t="shared" si="0"/>
        <v>2930689.8332000002</v>
      </c>
      <c r="H19" s="27">
        <f>RA!J23</f>
        <v>8.4775505631254209</v>
      </c>
      <c r="I19" s="20">
        <f>VLOOKUP(B19,RMS!B:D,3,FALSE)</f>
        <v>3202155.17881282</v>
      </c>
      <c r="J19" s="21">
        <f>VLOOKUP(B19,RMS!B:E,4,FALSE)</f>
        <v>2930689.8803564101</v>
      </c>
      <c r="K19" s="22">
        <f t="shared" si="1"/>
        <v>-1.115812819916755</v>
      </c>
      <c r="L19" s="22">
        <f t="shared" si="2"/>
        <v>-4.7156409826129675E-2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482468.94150000002</v>
      </c>
      <c r="F20" s="25">
        <f>VLOOKUP(C20,RA!B24:I59,8,0)</f>
        <v>74665.378299999997</v>
      </c>
      <c r="G20" s="16">
        <f t="shared" si="0"/>
        <v>407803.56320000003</v>
      </c>
      <c r="H20" s="27">
        <f>RA!J24</f>
        <v>15.475685972213</v>
      </c>
      <c r="I20" s="20">
        <f>VLOOKUP(B20,RMS!B:D,3,FALSE)</f>
        <v>482468.96886412502</v>
      </c>
      <c r="J20" s="21">
        <f>VLOOKUP(B20,RMS!B:E,4,FALSE)</f>
        <v>407803.55840880203</v>
      </c>
      <c r="K20" s="22">
        <f t="shared" si="1"/>
        <v>-2.736412500962615E-2</v>
      </c>
      <c r="L20" s="22">
        <f t="shared" si="2"/>
        <v>4.7911980072967708E-3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412702.21010000003</v>
      </c>
      <c r="F21" s="25">
        <f>VLOOKUP(C21,RA!B25:I60,8,0)</f>
        <v>29837.199700000001</v>
      </c>
      <c r="G21" s="16">
        <f t="shared" si="0"/>
        <v>382865.01040000003</v>
      </c>
      <c r="H21" s="27">
        <f>RA!J25</f>
        <v>7.22971648074535</v>
      </c>
      <c r="I21" s="20">
        <f>VLOOKUP(B21,RMS!B:D,3,FALSE)</f>
        <v>412702.21351848601</v>
      </c>
      <c r="J21" s="21">
        <f>VLOOKUP(B21,RMS!B:E,4,FALSE)</f>
        <v>382865.00346613099</v>
      </c>
      <c r="K21" s="22">
        <f t="shared" si="1"/>
        <v>-3.4184859832748771E-3</v>
      </c>
      <c r="L21" s="22">
        <f t="shared" si="2"/>
        <v>6.9338690373115242E-3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1203880.6993</v>
      </c>
      <c r="F22" s="25">
        <f>VLOOKUP(C22,RA!B26:I61,8,0)</f>
        <v>237039.5485</v>
      </c>
      <c r="G22" s="16">
        <f t="shared" si="0"/>
        <v>966841.15079999994</v>
      </c>
      <c r="H22" s="27">
        <f>RA!J26</f>
        <v>19.689621125899599</v>
      </c>
      <c r="I22" s="20">
        <f>VLOOKUP(B22,RMS!B:D,3,FALSE)</f>
        <v>1203880.6699046099</v>
      </c>
      <c r="J22" s="21">
        <f>VLOOKUP(B22,RMS!B:E,4,FALSE)</f>
        <v>966841.16167751397</v>
      </c>
      <c r="K22" s="22">
        <f t="shared" si="1"/>
        <v>2.9395390069112182E-2</v>
      </c>
      <c r="L22" s="22">
        <f t="shared" si="2"/>
        <v>-1.0877514025196433E-2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337222.41989999998</v>
      </c>
      <c r="F23" s="25">
        <f>VLOOKUP(C23,RA!B27:I62,8,0)</f>
        <v>90443.901700000002</v>
      </c>
      <c r="G23" s="16">
        <f t="shared" si="0"/>
        <v>246778.51819999999</v>
      </c>
      <c r="H23" s="27">
        <f>RA!J27</f>
        <v>26.8202516685635</v>
      </c>
      <c r="I23" s="20">
        <f>VLOOKUP(B23,RMS!B:D,3,FALSE)</f>
        <v>337222.38862567901</v>
      </c>
      <c r="J23" s="21">
        <f>VLOOKUP(B23,RMS!B:E,4,FALSE)</f>
        <v>246778.51760686899</v>
      </c>
      <c r="K23" s="22">
        <f t="shared" si="1"/>
        <v>3.1274320965167135E-2</v>
      </c>
      <c r="L23" s="22">
        <f t="shared" si="2"/>
        <v>5.9313100064173341E-4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1171295.4791000001</v>
      </c>
      <c r="F24" s="25">
        <f>VLOOKUP(C24,RA!B28:I63,8,0)</f>
        <v>76856.0435</v>
      </c>
      <c r="G24" s="16">
        <f t="shared" si="0"/>
        <v>1094439.4356000002</v>
      </c>
      <c r="H24" s="27">
        <f>RA!J28</f>
        <v>6.5616272641173898</v>
      </c>
      <c r="I24" s="20">
        <f>VLOOKUP(B24,RMS!B:D,3,FALSE)</f>
        <v>1171295.47912832</v>
      </c>
      <c r="J24" s="21">
        <f>VLOOKUP(B24,RMS!B:E,4,FALSE)</f>
        <v>1094439.4275418301</v>
      </c>
      <c r="K24" s="22">
        <f t="shared" si="1"/>
        <v>-2.8319889679551125E-5</v>
      </c>
      <c r="L24" s="22">
        <f t="shared" si="2"/>
        <v>8.0581700894981623E-3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667111.46389999997</v>
      </c>
      <c r="F25" s="25">
        <f>VLOOKUP(C25,RA!B29:I64,8,0)</f>
        <v>107884.9663</v>
      </c>
      <c r="G25" s="16">
        <f t="shared" si="0"/>
        <v>559226.4976</v>
      </c>
      <c r="H25" s="27">
        <f>RA!J29</f>
        <v>16.171955083681802</v>
      </c>
      <c r="I25" s="20">
        <f>VLOOKUP(B25,RMS!B:D,3,FALSE)</f>
        <v>667111.46362831898</v>
      </c>
      <c r="J25" s="21">
        <f>VLOOKUP(B25,RMS!B:E,4,FALSE)</f>
        <v>559226.50529400597</v>
      </c>
      <c r="K25" s="22">
        <f t="shared" si="1"/>
        <v>2.7168099768459797E-4</v>
      </c>
      <c r="L25" s="22">
        <f t="shared" si="2"/>
        <v>-7.6940059661865234E-3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1417325.6479</v>
      </c>
      <c r="F26" s="25">
        <f>VLOOKUP(C26,RA!B30:I65,8,0)</f>
        <v>202254.01500000001</v>
      </c>
      <c r="G26" s="16">
        <f t="shared" si="0"/>
        <v>1215071.6329000001</v>
      </c>
      <c r="H26" s="27">
        <f>RA!J30</f>
        <v>14.2701160668102</v>
      </c>
      <c r="I26" s="20">
        <f>VLOOKUP(B26,RMS!B:D,3,FALSE)</f>
        <v>1417325.6409911499</v>
      </c>
      <c r="J26" s="21">
        <f>VLOOKUP(B26,RMS!B:E,4,FALSE)</f>
        <v>1215071.6062616101</v>
      </c>
      <c r="K26" s="22">
        <f t="shared" si="1"/>
        <v>6.9088500458747149E-3</v>
      </c>
      <c r="L26" s="22">
        <f t="shared" si="2"/>
        <v>2.6638390030711889E-2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881841.85549999995</v>
      </c>
      <c r="F27" s="25">
        <f>VLOOKUP(C27,RA!B31:I66,8,0)</f>
        <v>44875.175300000003</v>
      </c>
      <c r="G27" s="16">
        <f t="shared" si="0"/>
        <v>836966.68019999994</v>
      </c>
      <c r="H27" s="27">
        <f>RA!J31</f>
        <v>5.0888007889528</v>
      </c>
      <c r="I27" s="20">
        <f>VLOOKUP(B27,RMS!B:D,3,FALSE)</f>
        <v>881841.79274513305</v>
      </c>
      <c r="J27" s="21">
        <f>VLOOKUP(B27,RMS!B:E,4,FALSE)</f>
        <v>836966.80181061896</v>
      </c>
      <c r="K27" s="22">
        <f t="shared" si="1"/>
        <v>6.275486689992249E-2</v>
      </c>
      <c r="L27" s="22">
        <f t="shared" si="2"/>
        <v>-0.12161061901133507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163622.02929999999</v>
      </c>
      <c r="F28" s="25">
        <f>VLOOKUP(C28,RA!B32:I67,8,0)</f>
        <v>41487.846599999997</v>
      </c>
      <c r="G28" s="16">
        <f t="shared" si="0"/>
        <v>122134.1827</v>
      </c>
      <c r="H28" s="27">
        <f>RA!J32</f>
        <v>25.355905178227701</v>
      </c>
      <c r="I28" s="20">
        <f>VLOOKUP(B28,RMS!B:D,3,FALSE)</f>
        <v>163621.912392867</v>
      </c>
      <c r="J28" s="21">
        <f>VLOOKUP(B28,RMS!B:E,4,FALSE)</f>
        <v>122134.161105758</v>
      </c>
      <c r="K28" s="22">
        <f t="shared" si="1"/>
        <v>0.11690713299321942</v>
      </c>
      <c r="L28" s="22">
        <f t="shared" si="2"/>
        <v>2.1594242003629915E-2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43.7241</v>
      </c>
      <c r="F29" s="25">
        <f>VLOOKUP(C29,RA!B33:I68,8,0)</f>
        <v>8.2623999999999995</v>
      </c>
      <c r="G29" s="16">
        <f t="shared" si="0"/>
        <v>35.4617</v>
      </c>
      <c r="H29" s="27">
        <f>RA!J33</f>
        <v>18.896672544432001</v>
      </c>
      <c r="I29" s="20">
        <f>VLOOKUP(B29,RMS!B:D,3,FALSE)</f>
        <v>43.7239</v>
      </c>
      <c r="J29" s="21">
        <f>VLOOKUP(B29,RMS!B:E,4,FALSE)</f>
        <v>35.4617</v>
      </c>
      <c r="K29" s="22">
        <f t="shared" si="1"/>
        <v>1.9999999999953388E-4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7.8113542692851903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371450.85729999997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371450.85700000002</v>
      </c>
      <c r="J31" s="21">
        <f>VLOOKUP(B31,RMS!B:E,4,FALSE)</f>
        <v>342435.52069999999</v>
      </c>
      <c r="K31" s="22">
        <f t="shared" si="1"/>
        <v>2.9999995604157448E-4</v>
      </c>
      <c r="L31" s="22" t="e">
        <f t="shared" si="2"/>
        <v>#N/A</v>
      </c>
    </row>
    <row r="32" spans="1:12">
      <c r="A32" s="59"/>
      <c r="B32" s="12">
        <v>71</v>
      </c>
      <c r="C32" s="56" t="s">
        <v>37</v>
      </c>
      <c r="D32" s="56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59"/>
      <c r="B33" s="12">
        <v>72</v>
      </c>
      <c r="C33" s="56" t="s">
        <v>38</v>
      </c>
      <c r="D33" s="56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59"/>
      <c r="B34" s="12">
        <v>73</v>
      </c>
      <c r="C34" s="56" t="s">
        <v>39</v>
      </c>
      <c r="D34" s="56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5.6271019492027197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402856.84539999999</v>
      </c>
      <c r="F35" s="25">
        <f>VLOOKUP(C35,RA!B8:I74,8,0)</f>
        <v>22669.165400000002</v>
      </c>
      <c r="G35" s="16">
        <f t="shared" si="0"/>
        <v>380187.68</v>
      </c>
      <c r="H35" s="27">
        <f>RA!J39</f>
        <v>5.2283404738870596</v>
      </c>
      <c r="I35" s="20">
        <f>VLOOKUP(B35,RMS!B:D,3,FALSE)</f>
        <v>402856.84615384601</v>
      </c>
      <c r="J35" s="21">
        <f>VLOOKUP(B35,RMS!B:E,4,FALSE)</f>
        <v>380187.68128205102</v>
      </c>
      <c r="K35" s="22">
        <f t="shared" si="1"/>
        <v>-7.5384601950645447E-4</v>
      </c>
      <c r="L35" s="22">
        <f t="shared" si="2"/>
        <v>-1.2820510310120881E-3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840539.43539999996</v>
      </c>
      <c r="F36" s="25">
        <f>VLOOKUP(C36,RA!B8:I75,8,0)</f>
        <v>43946.263500000001</v>
      </c>
      <c r="G36" s="16">
        <f t="shared" si="0"/>
        <v>796593.17189999996</v>
      </c>
      <c r="H36" s="27">
        <f>RA!J40</f>
        <v>0</v>
      </c>
      <c r="I36" s="20">
        <f>VLOOKUP(B36,RMS!B:D,3,FALSE)</f>
        <v>840539.42475299095</v>
      </c>
      <c r="J36" s="21">
        <f>VLOOKUP(B36,RMS!B:E,4,FALSE)</f>
        <v>796593.165799145</v>
      </c>
      <c r="K36" s="22">
        <f t="shared" si="1"/>
        <v>1.06470090104267E-2</v>
      </c>
      <c r="L36" s="22">
        <f t="shared" si="2"/>
        <v>6.1008549528196454E-3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16.2577193947319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61670.978300000002</v>
      </c>
      <c r="F39" s="25">
        <f>VLOOKUP(C39,RA!B8:I78,8,0)</f>
        <v>10026.294599999999</v>
      </c>
      <c r="G39" s="16">
        <f t="shared" si="0"/>
        <v>51644.683700000001</v>
      </c>
      <c r="H39" s="27">
        <f>RA!J43</f>
        <v>0</v>
      </c>
      <c r="I39" s="20">
        <f>VLOOKUP(B39,RMS!B:D,3,FALSE)</f>
        <v>61670.978443385502</v>
      </c>
      <c r="J39" s="21">
        <f>VLOOKUP(B39,RMS!B:E,4,FALSE)</f>
        <v>51644.684123742503</v>
      </c>
      <c r="K39" s="22">
        <f t="shared" si="1"/>
        <v>-1.4338549954118207E-4</v>
      </c>
      <c r="L39" s="22">
        <f t="shared" si="2"/>
        <v>-4.2374250188004225E-4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26939154.923099998</v>
      </c>
      <c r="E7" s="44">
        <v>31557931.591600001</v>
      </c>
      <c r="F7" s="45">
        <v>85.364133719938096</v>
      </c>
      <c r="G7" s="44">
        <v>21759374.0737</v>
      </c>
      <c r="H7" s="45">
        <v>23.8048246785769</v>
      </c>
      <c r="I7" s="44">
        <v>2818859.4632999999</v>
      </c>
      <c r="J7" s="45">
        <v>10.463800632746899</v>
      </c>
      <c r="K7" s="44">
        <v>2610529.2196</v>
      </c>
      <c r="L7" s="45">
        <v>11.997262470685101</v>
      </c>
      <c r="M7" s="45">
        <v>7.9803835228445003E-2</v>
      </c>
      <c r="N7" s="44">
        <v>538813405.66219997</v>
      </c>
      <c r="O7" s="44">
        <v>538813405.66219997</v>
      </c>
      <c r="P7" s="44">
        <v>1117973</v>
      </c>
      <c r="Q7" s="44">
        <v>1427712</v>
      </c>
      <c r="R7" s="45">
        <v>-21.694781580598899</v>
      </c>
      <c r="S7" s="44">
        <v>24.096427125789301</v>
      </c>
      <c r="T7" s="44">
        <v>26.400916872590599</v>
      </c>
      <c r="U7" s="46">
        <v>-9.5636159450995901</v>
      </c>
    </row>
    <row r="8" spans="1:23" ht="12" thickBot="1">
      <c r="A8" s="70">
        <v>41659</v>
      </c>
      <c r="B8" s="60" t="s">
        <v>6</v>
      </c>
      <c r="C8" s="61"/>
      <c r="D8" s="47">
        <v>1180118.1311999999</v>
      </c>
      <c r="E8" s="47">
        <v>1338252.5700999999</v>
      </c>
      <c r="F8" s="48">
        <v>88.183513154905896</v>
      </c>
      <c r="G8" s="47">
        <v>925221.93259999994</v>
      </c>
      <c r="H8" s="48">
        <v>27.549735865394702</v>
      </c>
      <c r="I8" s="47">
        <v>120335.7188</v>
      </c>
      <c r="J8" s="48">
        <v>10.1969214452825</v>
      </c>
      <c r="K8" s="47">
        <v>201454.8904</v>
      </c>
      <c r="L8" s="48">
        <v>21.773682972893202</v>
      </c>
      <c r="M8" s="48">
        <v>-0.402666678574709</v>
      </c>
      <c r="N8" s="47">
        <v>20486952.6844</v>
      </c>
      <c r="O8" s="47">
        <v>20486952.6844</v>
      </c>
      <c r="P8" s="47">
        <v>42091</v>
      </c>
      <c r="Q8" s="47">
        <v>52137</v>
      </c>
      <c r="R8" s="48">
        <v>-19.2684657728676</v>
      </c>
      <c r="S8" s="47">
        <v>28.0373032524768</v>
      </c>
      <c r="T8" s="47">
        <v>29.129138469800701</v>
      </c>
      <c r="U8" s="49">
        <v>-3.8942233762353502</v>
      </c>
    </row>
    <row r="9" spans="1:23" ht="12" thickBot="1">
      <c r="A9" s="71"/>
      <c r="B9" s="60" t="s">
        <v>7</v>
      </c>
      <c r="C9" s="61"/>
      <c r="D9" s="47">
        <v>357409.8371</v>
      </c>
      <c r="E9" s="47">
        <v>189821.30960000001</v>
      </c>
      <c r="F9" s="48">
        <v>188.28752043337499</v>
      </c>
      <c r="G9" s="47">
        <v>111162.73820000001</v>
      </c>
      <c r="H9" s="48">
        <v>221.519461365697</v>
      </c>
      <c r="I9" s="47">
        <v>46157.566099999996</v>
      </c>
      <c r="J9" s="48">
        <v>12.9144643791899</v>
      </c>
      <c r="K9" s="47">
        <v>27876.428100000001</v>
      </c>
      <c r="L9" s="48">
        <v>25.0771333554646</v>
      </c>
      <c r="M9" s="48">
        <v>0.655791980752369</v>
      </c>
      <c r="N9" s="47">
        <v>2865745.8914999999</v>
      </c>
      <c r="O9" s="47">
        <v>2865745.8914999999</v>
      </c>
      <c r="P9" s="47">
        <v>8442</v>
      </c>
      <c r="Q9" s="47">
        <v>9867</v>
      </c>
      <c r="R9" s="48">
        <v>-14.442079659471</v>
      </c>
      <c r="S9" s="47">
        <v>42.337104607912799</v>
      </c>
      <c r="T9" s="47">
        <v>22.320136201479698</v>
      </c>
      <c r="U9" s="49">
        <v>47.279965391615299</v>
      </c>
    </row>
    <row r="10" spans="1:23" ht="12" thickBot="1">
      <c r="A10" s="71"/>
      <c r="B10" s="60" t="s">
        <v>8</v>
      </c>
      <c r="C10" s="61"/>
      <c r="D10" s="47">
        <v>261069.3897</v>
      </c>
      <c r="E10" s="47">
        <v>348171.00640000001</v>
      </c>
      <c r="F10" s="48">
        <v>74.983093049415999</v>
      </c>
      <c r="G10" s="47">
        <v>154463.99600000001</v>
      </c>
      <c r="H10" s="48">
        <v>69.0163380856727</v>
      </c>
      <c r="I10" s="47">
        <v>66487.565199999997</v>
      </c>
      <c r="J10" s="48">
        <v>25.467392127588099</v>
      </c>
      <c r="K10" s="47">
        <v>46047.596400000002</v>
      </c>
      <c r="L10" s="48">
        <v>29.811216589269101</v>
      </c>
      <c r="M10" s="48">
        <v>0.44388785513243401</v>
      </c>
      <c r="N10" s="47">
        <v>3611019.8815000001</v>
      </c>
      <c r="O10" s="47">
        <v>3611019.8815000001</v>
      </c>
      <c r="P10" s="47">
        <v>108740</v>
      </c>
      <c r="Q10" s="47">
        <v>128092</v>
      </c>
      <c r="R10" s="48">
        <v>-15.107891203197701</v>
      </c>
      <c r="S10" s="47">
        <v>2.4008588348353901</v>
      </c>
      <c r="T10" s="47">
        <v>2.73759153577116</v>
      </c>
      <c r="U10" s="49">
        <v>-14.0255102070116</v>
      </c>
    </row>
    <row r="11" spans="1:23" ht="12" thickBot="1">
      <c r="A11" s="71"/>
      <c r="B11" s="60" t="s">
        <v>9</v>
      </c>
      <c r="C11" s="61"/>
      <c r="D11" s="47">
        <v>83246.217300000004</v>
      </c>
      <c r="E11" s="47">
        <v>102946.86079999999</v>
      </c>
      <c r="F11" s="48">
        <v>80.863288742457698</v>
      </c>
      <c r="G11" s="47">
        <v>74904.945999999996</v>
      </c>
      <c r="H11" s="48">
        <v>11.135808441808299</v>
      </c>
      <c r="I11" s="47">
        <v>14931.9241</v>
      </c>
      <c r="J11" s="48">
        <v>17.937060186397201</v>
      </c>
      <c r="K11" s="47">
        <v>18337.233700000001</v>
      </c>
      <c r="L11" s="48">
        <v>24.480671409869299</v>
      </c>
      <c r="M11" s="48">
        <v>-0.185704651841788</v>
      </c>
      <c r="N11" s="47">
        <v>2258753.9879000001</v>
      </c>
      <c r="O11" s="47">
        <v>2258753.9879000001</v>
      </c>
      <c r="P11" s="47">
        <v>4141</v>
      </c>
      <c r="Q11" s="47">
        <v>5090</v>
      </c>
      <c r="R11" s="48">
        <v>-18.6444007858546</v>
      </c>
      <c r="S11" s="47">
        <v>20.102926177251899</v>
      </c>
      <c r="T11" s="47">
        <v>21.035707426326098</v>
      </c>
      <c r="U11" s="49">
        <v>-4.6400272321040301</v>
      </c>
    </row>
    <row r="12" spans="1:23" ht="12" thickBot="1">
      <c r="A12" s="71"/>
      <c r="B12" s="60" t="s">
        <v>10</v>
      </c>
      <c r="C12" s="61"/>
      <c r="D12" s="47">
        <v>353460.17389999999</v>
      </c>
      <c r="E12" s="47">
        <v>472086.71779999998</v>
      </c>
      <c r="F12" s="48">
        <v>74.871874291905797</v>
      </c>
      <c r="G12" s="47">
        <v>315931.00079999998</v>
      </c>
      <c r="H12" s="48">
        <v>11.8789143847766</v>
      </c>
      <c r="I12" s="47">
        <v>807.85360000000003</v>
      </c>
      <c r="J12" s="48">
        <v>0.22855576374739101</v>
      </c>
      <c r="K12" s="47">
        <v>2788.7266</v>
      </c>
      <c r="L12" s="48">
        <v>0.88270115719520703</v>
      </c>
      <c r="M12" s="48">
        <v>-0.71031452133027295</v>
      </c>
      <c r="N12" s="47">
        <v>8363838.0098999999</v>
      </c>
      <c r="O12" s="47">
        <v>8363838.0098999999</v>
      </c>
      <c r="P12" s="47">
        <v>2217</v>
      </c>
      <c r="Q12" s="47">
        <v>3348</v>
      </c>
      <c r="R12" s="48">
        <v>-33.781362007168497</v>
      </c>
      <c r="S12" s="47">
        <v>159.43174285069901</v>
      </c>
      <c r="T12" s="47">
        <v>142.00866218638001</v>
      </c>
      <c r="U12" s="49">
        <v>10.9282382245769</v>
      </c>
    </row>
    <row r="13" spans="1:23" ht="12" thickBot="1">
      <c r="A13" s="71"/>
      <c r="B13" s="60" t="s">
        <v>11</v>
      </c>
      <c r="C13" s="61"/>
      <c r="D13" s="47">
        <v>467908.27269999997</v>
      </c>
      <c r="E13" s="47">
        <v>559320.94310000003</v>
      </c>
      <c r="F13" s="48">
        <v>83.656490691488997</v>
      </c>
      <c r="G13" s="47">
        <v>363223.00640000001</v>
      </c>
      <c r="H13" s="48">
        <v>28.821210235982399</v>
      </c>
      <c r="I13" s="47">
        <v>88831.372199999998</v>
      </c>
      <c r="J13" s="48">
        <v>18.984783425052701</v>
      </c>
      <c r="K13" s="47">
        <v>68556.293399999995</v>
      </c>
      <c r="L13" s="48">
        <v>18.874435867782601</v>
      </c>
      <c r="M13" s="48">
        <v>0.295743509377069</v>
      </c>
      <c r="N13" s="47">
        <v>10383392.9671</v>
      </c>
      <c r="O13" s="47">
        <v>10383392.9671</v>
      </c>
      <c r="P13" s="47">
        <v>13056</v>
      </c>
      <c r="Q13" s="47">
        <v>26284</v>
      </c>
      <c r="R13" s="48">
        <v>-50.327195251864303</v>
      </c>
      <c r="S13" s="47">
        <v>35.838562553615198</v>
      </c>
      <c r="T13" s="47">
        <v>35.782093049003201</v>
      </c>
      <c r="U13" s="49">
        <v>0.15756632127060599</v>
      </c>
    </row>
    <row r="14" spans="1:23" ht="12" thickBot="1">
      <c r="A14" s="71"/>
      <c r="B14" s="60" t="s">
        <v>12</v>
      </c>
      <c r="C14" s="61"/>
      <c r="D14" s="47">
        <v>252360.38829999999</v>
      </c>
      <c r="E14" s="47">
        <v>283859.9742</v>
      </c>
      <c r="F14" s="48">
        <v>88.903125215601506</v>
      </c>
      <c r="G14" s="47">
        <v>211099.26180000001</v>
      </c>
      <c r="H14" s="48">
        <v>19.5458412067266</v>
      </c>
      <c r="I14" s="47">
        <v>41593.438300000002</v>
      </c>
      <c r="J14" s="48">
        <v>16.4817618883019</v>
      </c>
      <c r="K14" s="47">
        <v>31902.281999999999</v>
      </c>
      <c r="L14" s="48">
        <v>15.1124554998325</v>
      </c>
      <c r="M14" s="48">
        <v>0.30377627218015302</v>
      </c>
      <c r="N14" s="47">
        <v>5147448.2593999999</v>
      </c>
      <c r="O14" s="47">
        <v>5147448.2593999999</v>
      </c>
      <c r="P14" s="47">
        <v>3063</v>
      </c>
      <c r="Q14" s="47">
        <v>4585</v>
      </c>
      <c r="R14" s="48">
        <v>-33.195201744820103</v>
      </c>
      <c r="S14" s="47">
        <v>82.389940679072794</v>
      </c>
      <c r="T14" s="47">
        <v>81.607344929116707</v>
      </c>
      <c r="U14" s="49">
        <v>0.94986808280940604</v>
      </c>
    </row>
    <row r="15" spans="1:23" ht="12" thickBot="1">
      <c r="A15" s="71"/>
      <c r="B15" s="60" t="s">
        <v>13</v>
      </c>
      <c r="C15" s="61"/>
      <c r="D15" s="47">
        <v>149468.1397</v>
      </c>
      <c r="E15" s="47">
        <v>153291.2328</v>
      </c>
      <c r="F15" s="48">
        <v>97.505993636969507</v>
      </c>
      <c r="G15" s="47">
        <v>105456.64599999999</v>
      </c>
      <c r="H15" s="48">
        <v>41.734205827103601</v>
      </c>
      <c r="I15" s="47">
        <v>29229.6397</v>
      </c>
      <c r="J15" s="48">
        <v>19.555766037275401</v>
      </c>
      <c r="K15" s="47">
        <v>20039.912</v>
      </c>
      <c r="L15" s="48">
        <v>19.002986307757201</v>
      </c>
      <c r="M15" s="48">
        <v>0.45857126019315803</v>
      </c>
      <c r="N15" s="47">
        <v>3124649.1705999998</v>
      </c>
      <c r="O15" s="47">
        <v>3124649.1705999998</v>
      </c>
      <c r="P15" s="47">
        <v>3615</v>
      </c>
      <c r="Q15" s="47">
        <v>5911</v>
      </c>
      <c r="R15" s="48">
        <v>-38.842835391642701</v>
      </c>
      <c r="S15" s="47">
        <v>41.346649986168799</v>
      </c>
      <c r="T15" s="47">
        <v>34.311644865505002</v>
      </c>
      <c r="U15" s="49">
        <v>17.01469193518</v>
      </c>
    </row>
    <row r="16" spans="1:23" ht="12" thickBot="1">
      <c r="A16" s="71"/>
      <c r="B16" s="60" t="s">
        <v>14</v>
      </c>
      <c r="C16" s="61"/>
      <c r="D16" s="47">
        <v>1012441.8273</v>
      </c>
      <c r="E16" s="47">
        <v>1216577.0741999999</v>
      </c>
      <c r="F16" s="48">
        <v>83.220524927758007</v>
      </c>
      <c r="G16" s="47">
        <v>739706.95889999997</v>
      </c>
      <c r="H16" s="48">
        <v>36.870664135102501</v>
      </c>
      <c r="I16" s="47">
        <v>29009.414100000002</v>
      </c>
      <c r="J16" s="48">
        <v>2.8652919424874899</v>
      </c>
      <c r="K16" s="47">
        <v>58126.839</v>
      </c>
      <c r="L16" s="48">
        <v>7.8580900585873898</v>
      </c>
      <c r="M16" s="48">
        <v>-0.50092909576589895</v>
      </c>
      <c r="N16" s="47">
        <v>18098225.1514</v>
      </c>
      <c r="O16" s="47">
        <v>18098225.1514</v>
      </c>
      <c r="P16" s="47">
        <v>52050</v>
      </c>
      <c r="Q16" s="47">
        <v>59719</v>
      </c>
      <c r="R16" s="48">
        <v>-12.8418091394699</v>
      </c>
      <c r="S16" s="47">
        <v>19.451331936599399</v>
      </c>
      <c r="T16" s="47">
        <v>18.163438826838998</v>
      </c>
      <c r="U16" s="49">
        <v>6.6211049914639197</v>
      </c>
    </row>
    <row r="17" spans="1:21" ht="12" thickBot="1">
      <c r="A17" s="71"/>
      <c r="B17" s="60" t="s">
        <v>15</v>
      </c>
      <c r="C17" s="61"/>
      <c r="D17" s="47">
        <v>1244675.7208</v>
      </c>
      <c r="E17" s="47">
        <v>1569927.8433999999</v>
      </c>
      <c r="F17" s="48">
        <v>79.282352117814497</v>
      </c>
      <c r="G17" s="47">
        <v>1076474.5175000001</v>
      </c>
      <c r="H17" s="48">
        <v>15.625191359905999</v>
      </c>
      <c r="I17" s="47">
        <v>-15338.577600000001</v>
      </c>
      <c r="J17" s="48">
        <v>-1.2323352455321701</v>
      </c>
      <c r="K17" s="47">
        <v>77646.475999999995</v>
      </c>
      <c r="L17" s="48">
        <v>7.2130342834613401</v>
      </c>
      <c r="M17" s="48">
        <v>-1.1975437700482401</v>
      </c>
      <c r="N17" s="47">
        <v>25286148.073199999</v>
      </c>
      <c r="O17" s="47">
        <v>25286148.073199999</v>
      </c>
      <c r="P17" s="47">
        <v>15774</v>
      </c>
      <c r="Q17" s="47">
        <v>16929</v>
      </c>
      <c r="R17" s="48">
        <v>-6.8226120857699897</v>
      </c>
      <c r="S17" s="47">
        <v>78.906790972486405</v>
      </c>
      <c r="T17" s="47">
        <v>80.707515222399394</v>
      </c>
      <c r="U17" s="49">
        <v>-2.2820903343299799</v>
      </c>
    </row>
    <row r="18" spans="1:21" ht="12" thickBot="1">
      <c r="A18" s="71"/>
      <c r="B18" s="60" t="s">
        <v>16</v>
      </c>
      <c r="C18" s="61"/>
      <c r="D18" s="47">
        <v>4721713.8426999999</v>
      </c>
      <c r="E18" s="47">
        <v>5571207.7925000004</v>
      </c>
      <c r="F18" s="48">
        <v>84.752068466310007</v>
      </c>
      <c r="G18" s="47">
        <v>2891239.9057</v>
      </c>
      <c r="H18" s="48">
        <v>63.311035981181298</v>
      </c>
      <c r="I18" s="47">
        <v>633465.34589999996</v>
      </c>
      <c r="J18" s="48">
        <v>13.4160045907773</v>
      </c>
      <c r="K18" s="47">
        <v>418115.69689999998</v>
      </c>
      <c r="L18" s="48">
        <v>14.4614667249057</v>
      </c>
      <c r="M18" s="48">
        <v>0.51504798934038798</v>
      </c>
      <c r="N18" s="47">
        <v>65427969.858900003</v>
      </c>
      <c r="O18" s="47">
        <v>65427969.858900003</v>
      </c>
      <c r="P18" s="47">
        <v>123150</v>
      </c>
      <c r="Q18" s="47">
        <v>154557</v>
      </c>
      <c r="R18" s="48">
        <v>-20.320658397872599</v>
      </c>
      <c r="S18" s="47">
        <v>38.341159908241998</v>
      </c>
      <c r="T18" s="47">
        <v>36.101698850262402</v>
      </c>
      <c r="U18" s="49">
        <v>5.84087978386437</v>
      </c>
    </row>
    <row r="19" spans="1:21" ht="12" thickBot="1">
      <c r="A19" s="71"/>
      <c r="B19" s="60" t="s">
        <v>17</v>
      </c>
      <c r="C19" s="61"/>
      <c r="D19" s="47">
        <v>835655.03689999995</v>
      </c>
      <c r="E19" s="47">
        <v>1030154.9673</v>
      </c>
      <c r="F19" s="48">
        <v>81.119352274757503</v>
      </c>
      <c r="G19" s="47">
        <v>675204.51029999997</v>
      </c>
      <c r="H19" s="48">
        <v>23.763248638358501</v>
      </c>
      <c r="I19" s="47">
        <v>80036.088399999993</v>
      </c>
      <c r="J19" s="48">
        <v>9.57764685975053</v>
      </c>
      <c r="K19" s="47">
        <v>97752.504199999996</v>
      </c>
      <c r="L19" s="48">
        <v>14.4774661171276</v>
      </c>
      <c r="M19" s="48">
        <v>-0.18123746235444299</v>
      </c>
      <c r="N19" s="47">
        <v>21774414.310400002</v>
      </c>
      <c r="O19" s="47">
        <v>21774414.310400002</v>
      </c>
      <c r="P19" s="47">
        <v>17060</v>
      </c>
      <c r="Q19" s="47">
        <v>28616</v>
      </c>
      <c r="R19" s="48">
        <v>-40.383002516074903</v>
      </c>
      <c r="S19" s="47">
        <v>48.983296418522897</v>
      </c>
      <c r="T19" s="47">
        <v>84.799261147609698</v>
      </c>
      <c r="U19" s="49">
        <v>-73.118730971203505</v>
      </c>
    </row>
    <row r="20" spans="1:21" ht="12" thickBot="1">
      <c r="A20" s="71"/>
      <c r="B20" s="60" t="s">
        <v>18</v>
      </c>
      <c r="C20" s="61"/>
      <c r="D20" s="47">
        <v>2167939.6168</v>
      </c>
      <c r="E20" s="47">
        <v>1443507.1613</v>
      </c>
      <c r="F20" s="48">
        <v>150.18558098787599</v>
      </c>
      <c r="G20" s="47">
        <v>1669103.0364999999</v>
      </c>
      <c r="H20" s="48">
        <v>29.886506068913999</v>
      </c>
      <c r="I20" s="47">
        <v>145723.77170000001</v>
      </c>
      <c r="J20" s="48">
        <v>6.7217634001770099</v>
      </c>
      <c r="K20" s="47">
        <v>65021.270600000003</v>
      </c>
      <c r="L20" s="48">
        <v>3.8955815895192001</v>
      </c>
      <c r="M20" s="48">
        <v>1.24117077927419</v>
      </c>
      <c r="N20" s="47">
        <v>38487984.389899999</v>
      </c>
      <c r="O20" s="47">
        <v>38487984.389899999</v>
      </c>
      <c r="P20" s="47">
        <v>49516</v>
      </c>
      <c r="Q20" s="47">
        <v>63761</v>
      </c>
      <c r="R20" s="48">
        <v>-22.341243079625499</v>
      </c>
      <c r="S20" s="47">
        <v>43.7826079812586</v>
      </c>
      <c r="T20" s="47">
        <v>46.20164593874</v>
      </c>
      <c r="U20" s="49">
        <v>-5.5251116117086596</v>
      </c>
    </row>
    <row r="21" spans="1:21" ht="12" thickBot="1">
      <c r="A21" s="71"/>
      <c r="B21" s="60" t="s">
        <v>19</v>
      </c>
      <c r="C21" s="61"/>
      <c r="D21" s="47">
        <v>568925.47629999998</v>
      </c>
      <c r="E21" s="47">
        <v>792032.19770000002</v>
      </c>
      <c r="F21" s="48">
        <v>71.831104587934107</v>
      </c>
      <c r="G21" s="47">
        <v>541998.59860000003</v>
      </c>
      <c r="H21" s="48">
        <v>4.9680714617257298</v>
      </c>
      <c r="I21" s="47">
        <v>85566.540599999993</v>
      </c>
      <c r="J21" s="48">
        <v>15.040026183478499</v>
      </c>
      <c r="K21" s="47">
        <v>78136.062000000005</v>
      </c>
      <c r="L21" s="48">
        <v>14.4162848763499</v>
      </c>
      <c r="M21" s="48">
        <v>9.5096661001421001E-2</v>
      </c>
      <c r="N21" s="47">
        <v>10031578.8665</v>
      </c>
      <c r="O21" s="47">
        <v>10031578.8665</v>
      </c>
      <c r="P21" s="47">
        <v>34393</v>
      </c>
      <c r="Q21" s="47">
        <v>42530</v>
      </c>
      <c r="R21" s="48">
        <v>-19.1323771455443</v>
      </c>
      <c r="S21" s="47">
        <v>16.5418973715582</v>
      </c>
      <c r="T21" s="47">
        <v>19.564454925934601</v>
      </c>
      <c r="U21" s="49">
        <v>-18.272133398514502</v>
      </c>
    </row>
    <row r="22" spans="1:21" ht="12" thickBot="1">
      <c r="A22" s="71"/>
      <c r="B22" s="60" t="s">
        <v>20</v>
      </c>
      <c r="C22" s="61"/>
      <c r="D22" s="47">
        <v>1666576.2024000001</v>
      </c>
      <c r="E22" s="47">
        <v>1846996.5463</v>
      </c>
      <c r="F22" s="48">
        <v>90.231690239950495</v>
      </c>
      <c r="G22" s="47">
        <v>1145814.4339000001</v>
      </c>
      <c r="H22" s="48">
        <v>45.449049435298797</v>
      </c>
      <c r="I22" s="47">
        <v>169548.1692</v>
      </c>
      <c r="J22" s="48">
        <v>10.1734423518011</v>
      </c>
      <c r="K22" s="47">
        <v>163914.9032</v>
      </c>
      <c r="L22" s="48">
        <v>14.305536599158</v>
      </c>
      <c r="M22" s="48">
        <v>3.4367015384357998E-2</v>
      </c>
      <c r="N22" s="47">
        <v>27118484.8957</v>
      </c>
      <c r="O22" s="47">
        <v>27118484.8957</v>
      </c>
      <c r="P22" s="47">
        <v>82223</v>
      </c>
      <c r="Q22" s="47">
        <v>94628</v>
      </c>
      <c r="R22" s="48">
        <v>-13.1092277127277</v>
      </c>
      <c r="S22" s="47">
        <v>20.268978295610701</v>
      </c>
      <c r="T22" s="47">
        <v>20.555103125924699</v>
      </c>
      <c r="U22" s="49">
        <v>-1.4116391371138599</v>
      </c>
    </row>
    <row r="23" spans="1:21" ht="12" thickBot="1">
      <c r="A23" s="71"/>
      <c r="B23" s="60" t="s">
        <v>21</v>
      </c>
      <c r="C23" s="61"/>
      <c r="D23" s="47">
        <v>3202154.0630000001</v>
      </c>
      <c r="E23" s="47">
        <v>3909841.7313000001</v>
      </c>
      <c r="F23" s="48">
        <v>81.899838486180897</v>
      </c>
      <c r="G23" s="47">
        <v>2706337.3163999999</v>
      </c>
      <c r="H23" s="48">
        <v>18.320581976068699</v>
      </c>
      <c r="I23" s="47">
        <v>271464.22979999997</v>
      </c>
      <c r="J23" s="48">
        <v>8.4775505631254209</v>
      </c>
      <c r="K23" s="47">
        <v>323133.47580000001</v>
      </c>
      <c r="L23" s="48">
        <v>11.9398817672084</v>
      </c>
      <c r="M23" s="48">
        <v>-0.15990062890289999</v>
      </c>
      <c r="N23" s="47">
        <v>67440727.145500004</v>
      </c>
      <c r="O23" s="47">
        <v>67440727.145500004</v>
      </c>
      <c r="P23" s="47">
        <v>98923</v>
      </c>
      <c r="Q23" s="47">
        <v>128900</v>
      </c>
      <c r="R23" s="48">
        <v>-23.256012412722999</v>
      </c>
      <c r="S23" s="47">
        <v>32.370167332167497</v>
      </c>
      <c r="T23" s="47">
        <v>35.8068778262219</v>
      </c>
      <c r="U23" s="49">
        <v>-10.6169067919499</v>
      </c>
    </row>
    <row r="24" spans="1:21" ht="12" thickBot="1">
      <c r="A24" s="71"/>
      <c r="B24" s="60" t="s">
        <v>22</v>
      </c>
      <c r="C24" s="61"/>
      <c r="D24" s="47">
        <v>482468.94150000002</v>
      </c>
      <c r="E24" s="47">
        <v>462596.68810000003</v>
      </c>
      <c r="F24" s="48">
        <v>104.295805376735</v>
      </c>
      <c r="G24" s="47">
        <v>384823.38260000001</v>
      </c>
      <c r="H24" s="48">
        <v>25.374123121176499</v>
      </c>
      <c r="I24" s="47">
        <v>74665.378299999997</v>
      </c>
      <c r="J24" s="48">
        <v>15.475685972213</v>
      </c>
      <c r="K24" s="47">
        <v>57746.601499999997</v>
      </c>
      <c r="L24" s="48">
        <v>15.006001223169999</v>
      </c>
      <c r="M24" s="48">
        <v>0.29298307364460202</v>
      </c>
      <c r="N24" s="47">
        <v>8224742.0428999998</v>
      </c>
      <c r="O24" s="47">
        <v>8224742.0428999998</v>
      </c>
      <c r="P24" s="47">
        <v>38232</v>
      </c>
      <c r="Q24" s="47">
        <v>45526</v>
      </c>
      <c r="R24" s="48">
        <v>-16.0216140227562</v>
      </c>
      <c r="S24" s="47">
        <v>12.619505688951699</v>
      </c>
      <c r="T24" s="47">
        <v>14.7117690726178</v>
      </c>
      <c r="U24" s="49">
        <v>-16.579598561439301</v>
      </c>
    </row>
    <row r="25" spans="1:21" ht="12" thickBot="1">
      <c r="A25" s="71"/>
      <c r="B25" s="60" t="s">
        <v>23</v>
      </c>
      <c r="C25" s="61"/>
      <c r="D25" s="47">
        <v>412702.21010000003</v>
      </c>
      <c r="E25" s="47">
        <v>473639.00750000001</v>
      </c>
      <c r="F25" s="48">
        <v>87.134337241005198</v>
      </c>
      <c r="G25" s="47">
        <v>427470.08039999998</v>
      </c>
      <c r="H25" s="48">
        <v>-3.4547143711628001</v>
      </c>
      <c r="I25" s="47">
        <v>29837.199700000001</v>
      </c>
      <c r="J25" s="48">
        <v>7.22971648074535</v>
      </c>
      <c r="K25" s="47">
        <v>43043.605100000001</v>
      </c>
      <c r="L25" s="48">
        <v>10.0693842852633</v>
      </c>
      <c r="M25" s="48">
        <v>-0.30681457487862701</v>
      </c>
      <c r="N25" s="47">
        <v>11765983.7283</v>
      </c>
      <c r="O25" s="47">
        <v>11765983.7283</v>
      </c>
      <c r="P25" s="47">
        <v>20437</v>
      </c>
      <c r="Q25" s="47">
        <v>24510</v>
      </c>
      <c r="R25" s="48">
        <v>-16.617707058343498</v>
      </c>
      <c r="S25" s="47">
        <v>20.193874350442801</v>
      </c>
      <c r="T25" s="47">
        <v>21.202729171766599</v>
      </c>
      <c r="U25" s="49">
        <v>-4.9958457887585999</v>
      </c>
    </row>
    <row r="26" spans="1:21" ht="12" thickBot="1">
      <c r="A26" s="71"/>
      <c r="B26" s="60" t="s">
        <v>24</v>
      </c>
      <c r="C26" s="61"/>
      <c r="D26" s="47">
        <v>1203880.6993</v>
      </c>
      <c r="E26" s="47">
        <v>995010.90919999999</v>
      </c>
      <c r="F26" s="48">
        <v>120.991708550003</v>
      </c>
      <c r="G26" s="47">
        <v>742374.91410000005</v>
      </c>
      <c r="H26" s="48">
        <v>62.166134177566498</v>
      </c>
      <c r="I26" s="47">
        <v>237039.5485</v>
      </c>
      <c r="J26" s="48">
        <v>19.689621125899599</v>
      </c>
      <c r="K26" s="47">
        <v>158287.2715</v>
      </c>
      <c r="L26" s="48">
        <v>21.321743029517101</v>
      </c>
      <c r="M26" s="48">
        <v>0.49752754124642301</v>
      </c>
      <c r="N26" s="47">
        <v>19899867.990899999</v>
      </c>
      <c r="O26" s="47">
        <v>19899867.990899999</v>
      </c>
      <c r="P26" s="47">
        <v>67608</v>
      </c>
      <c r="Q26" s="47">
        <v>79883</v>
      </c>
      <c r="R26" s="48">
        <v>-15.3662231012856</v>
      </c>
      <c r="S26" s="47">
        <v>17.806778773222099</v>
      </c>
      <c r="T26" s="47">
        <v>18.761383520899301</v>
      </c>
      <c r="U26" s="49">
        <v>-5.3609064268982403</v>
      </c>
    </row>
    <row r="27" spans="1:21" ht="12" thickBot="1">
      <c r="A27" s="71"/>
      <c r="B27" s="60" t="s">
        <v>25</v>
      </c>
      <c r="C27" s="61"/>
      <c r="D27" s="47">
        <v>337222.41989999998</v>
      </c>
      <c r="E27" s="47">
        <v>365724.50290000002</v>
      </c>
      <c r="F27" s="48">
        <v>92.2066794064948</v>
      </c>
      <c r="G27" s="47">
        <v>306187.94709999999</v>
      </c>
      <c r="H27" s="48">
        <v>10.1357591289719</v>
      </c>
      <c r="I27" s="47">
        <v>90443.901700000002</v>
      </c>
      <c r="J27" s="48">
        <v>26.8202516685635</v>
      </c>
      <c r="K27" s="47">
        <v>89150.064700000003</v>
      </c>
      <c r="L27" s="48">
        <v>29.116124767277</v>
      </c>
      <c r="M27" s="48">
        <v>1.4513023679275001E-2</v>
      </c>
      <c r="N27" s="47">
        <v>6344119.5365000004</v>
      </c>
      <c r="O27" s="47">
        <v>6344119.5365000004</v>
      </c>
      <c r="P27" s="47">
        <v>40926</v>
      </c>
      <c r="Q27" s="47">
        <v>46878</v>
      </c>
      <c r="R27" s="48">
        <v>-12.696787405606001</v>
      </c>
      <c r="S27" s="47">
        <v>8.2398089209793302</v>
      </c>
      <c r="T27" s="47">
        <v>8.65621794658475</v>
      </c>
      <c r="U27" s="49">
        <v>-5.0536247818223901</v>
      </c>
    </row>
    <row r="28" spans="1:21" ht="12" thickBot="1">
      <c r="A28" s="71"/>
      <c r="B28" s="60" t="s">
        <v>26</v>
      </c>
      <c r="C28" s="61"/>
      <c r="D28" s="47">
        <v>1171295.4791000001</v>
      </c>
      <c r="E28" s="47">
        <v>1358024.6734</v>
      </c>
      <c r="F28" s="48">
        <v>86.249940965174204</v>
      </c>
      <c r="G28" s="47">
        <v>1324653.9127</v>
      </c>
      <c r="H28" s="48">
        <v>-11.577245356669399</v>
      </c>
      <c r="I28" s="47">
        <v>76856.0435</v>
      </c>
      <c r="J28" s="48">
        <v>6.5616272641173898</v>
      </c>
      <c r="K28" s="47">
        <v>55314.990299999998</v>
      </c>
      <c r="L28" s="48">
        <v>4.1758069613257103</v>
      </c>
      <c r="M28" s="48">
        <v>0.38942523686929098</v>
      </c>
      <c r="N28" s="47">
        <v>33736868.576200001</v>
      </c>
      <c r="O28" s="47">
        <v>33736868.576200001</v>
      </c>
      <c r="P28" s="47">
        <v>44196</v>
      </c>
      <c r="Q28" s="47">
        <v>58488</v>
      </c>
      <c r="R28" s="48">
        <v>-24.435781698810001</v>
      </c>
      <c r="S28" s="47">
        <v>26.502296115033001</v>
      </c>
      <c r="T28" s="47">
        <v>30.976053917042801</v>
      </c>
      <c r="U28" s="49">
        <v>-16.880642275640799</v>
      </c>
    </row>
    <row r="29" spans="1:21" ht="12" thickBot="1">
      <c r="A29" s="71"/>
      <c r="B29" s="60" t="s">
        <v>27</v>
      </c>
      <c r="C29" s="61"/>
      <c r="D29" s="47">
        <v>667111.46389999997</v>
      </c>
      <c r="E29" s="47">
        <v>670709.29509999999</v>
      </c>
      <c r="F29" s="48">
        <v>99.463578151326601</v>
      </c>
      <c r="G29" s="47">
        <v>670019.77480000001</v>
      </c>
      <c r="H29" s="48">
        <v>-0.43406344251081302</v>
      </c>
      <c r="I29" s="47">
        <v>107884.9663</v>
      </c>
      <c r="J29" s="48">
        <v>16.171955083681802</v>
      </c>
      <c r="K29" s="47">
        <v>121561.8095</v>
      </c>
      <c r="L29" s="48">
        <v>18.143018172304799</v>
      </c>
      <c r="M29" s="48">
        <v>-0.112509374911863</v>
      </c>
      <c r="N29" s="47">
        <v>14207257.7903</v>
      </c>
      <c r="O29" s="47">
        <v>14207257.7903</v>
      </c>
      <c r="P29" s="47">
        <v>96809</v>
      </c>
      <c r="Q29" s="47">
        <v>107445</v>
      </c>
      <c r="R29" s="48">
        <v>-9.8990181022848809</v>
      </c>
      <c r="S29" s="47">
        <v>6.8910066615707199</v>
      </c>
      <c r="T29" s="47">
        <v>7.0175095769928797</v>
      </c>
      <c r="U29" s="49">
        <v>-1.83576829387832</v>
      </c>
    </row>
    <row r="30" spans="1:21" ht="12" thickBot="1">
      <c r="A30" s="71"/>
      <c r="B30" s="60" t="s">
        <v>28</v>
      </c>
      <c r="C30" s="61"/>
      <c r="D30" s="47">
        <v>1417325.6479</v>
      </c>
      <c r="E30" s="47">
        <v>1473297.7959</v>
      </c>
      <c r="F30" s="48">
        <v>96.200893793789504</v>
      </c>
      <c r="G30" s="47">
        <v>1045422.3051999999</v>
      </c>
      <c r="H30" s="48">
        <v>35.574460277930598</v>
      </c>
      <c r="I30" s="47">
        <v>202254.01500000001</v>
      </c>
      <c r="J30" s="48">
        <v>14.2701160668102</v>
      </c>
      <c r="K30" s="47">
        <v>180602.59510000001</v>
      </c>
      <c r="L30" s="48">
        <v>17.275563588194998</v>
      </c>
      <c r="M30" s="48">
        <v>0.119884323301177</v>
      </c>
      <c r="N30" s="47">
        <v>23863817.5231</v>
      </c>
      <c r="O30" s="47">
        <v>23863817.5231</v>
      </c>
      <c r="P30" s="47">
        <v>74039</v>
      </c>
      <c r="Q30" s="47">
        <v>86703</v>
      </c>
      <c r="R30" s="48">
        <v>-14.606184330415299</v>
      </c>
      <c r="S30" s="47">
        <v>19.1429604384176</v>
      </c>
      <c r="T30" s="47">
        <v>19.455816548447</v>
      </c>
      <c r="U30" s="49">
        <v>-1.63431414402104</v>
      </c>
    </row>
    <row r="31" spans="1:21" ht="12" thickBot="1">
      <c r="A31" s="71"/>
      <c r="B31" s="60" t="s">
        <v>29</v>
      </c>
      <c r="C31" s="61"/>
      <c r="D31" s="47">
        <v>881841.85549999995</v>
      </c>
      <c r="E31" s="47">
        <v>1170450.7771999999</v>
      </c>
      <c r="F31" s="48">
        <v>75.342070993329401</v>
      </c>
      <c r="G31" s="47">
        <v>1548132.9679</v>
      </c>
      <c r="H31" s="48">
        <v>-43.0383646763757</v>
      </c>
      <c r="I31" s="47">
        <v>44875.175300000003</v>
      </c>
      <c r="J31" s="48">
        <v>5.0888007889528</v>
      </c>
      <c r="K31" s="47">
        <v>41703.760199999997</v>
      </c>
      <c r="L31" s="48">
        <v>2.6938099675359299</v>
      </c>
      <c r="M31" s="48">
        <v>7.6046262610152002E-2</v>
      </c>
      <c r="N31" s="47">
        <v>55102659.902999997</v>
      </c>
      <c r="O31" s="47">
        <v>55102659.902999997</v>
      </c>
      <c r="P31" s="47">
        <v>26144</v>
      </c>
      <c r="Q31" s="47">
        <v>98655</v>
      </c>
      <c r="R31" s="48">
        <v>-73.499569205818304</v>
      </c>
      <c r="S31" s="47">
        <v>33.730181131426001</v>
      </c>
      <c r="T31" s="47">
        <v>32.610161925903398</v>
      </c>
      <c r="U31" s="49">
        <v>3.32052532169488</v>
      </c>
    </row>
    <row r="32" spans="1:21" ht="12" thickBot="1">
      <c r="A32" s="71"/>
      <c r="B32" s="60" t="s">
        <v>30</v>
      </c>
      <c r="C32" s="61"/>
      <c r="D32" s="47">
        <v>163622.02929999999</v>
      </c>
      <c r="E32" s="47">
        <v>180488.6341</v>
      </c>
      <c r="F32" s="48">
        <v>90.655032166371697</v>
      </c>
      <c r="G32" s="47">
        <v>149033.87950000001</v>
      </c>
      <c r="H32" s="48">
        <v>9.7884788673168597</v>
      </c>
      <c r="I32" s="47">
        <v>41487.846599999997</v>
      </c>
      <c r="J32" s="48">
        <v>25.355905178227701</v>
      </c>
      <c r="K32" s="47">
        <v>42788.236400000002</v>
      </c>
      <c r="L32" s="48">
        <v>28.7104090315249</v>
      </c>
      <c r="M32" s="48">
        <v>-3.0391292313230001E-2</v>
      </c>
      <c r="N32" s="47">
        <v>3090606.4423000002</v>
      </c>
      <c r="O32" s="47">
        <v>3090606.4423000002</v>
      </c>
      <c r="P32" s="47">
        <v>30319</v>
      </c>
      <c r="Q32" s="47">
        <v>32223</v>
      </c>
      <c r="R32" s="48">
        <v>-5.90882289048196</v>
      </c>
      <c r="S32" s="47">
        <v>5.3966829150037903</v>
      </c>
      <c r="T32" s="47">
        <v>5.4881749092263297</v>
      </c>
      <c r="U32" s="49">
        <v>-1.69533759280485</v>
      </c>
    </row>
    <row r="33" spans="1:21" ht="12" thickBot="1">
      <c r="A33" s="71"/>
      <c r="B33" s="60" t="s">
        <v>31</v>
      </c>
      <c r="C33" s="61"/>
      <c r="D33" s="47">
        <v>43.7241</v>
      </c>
      <c r="E33" s="50"/>
      <c r="F33" s="50"/>
      <c r="G33" s="47">
        <v>89.474000000000004</v>
      </c>
      <c r="H33" s="48">
        <v>-51.132060710373999</v>
      </c>
      <c r="I33" s="47">
        <v>8.2623999999999995</v>
      </c>
      <c r="J33" s="48">
        <v>18.896672544432001</v>
      </c>
      <c r="K33" s="47">
        <v>15.787800000000001</v>
      </c>
      <c r="L33" s="48">
        <v>17.645125958379001</v>
      </c>
      <c r="M33" s="48">
        <v>-0.47665919254107603</v>
      </c>
      <c r="N33" s="47">
        <v>827.98569999999995</v>
      </c>
      <c r="O33" s="47">
        <v>827.98569999999995</v>
      </c>
      <c r="P33" s="47">
        <v>14</v>
      </c>
      <c r="Q33" s="47">
        <v>13</v>
      </c>
      <c r="R33" s="48">
        <v>7.6923076923076898</v>
      </c>
      <c r="S33" s="47">
        <v>3.1231499999999999</v>
      </c>
      <c r="T33" s="47">
        <v>3.8264461538461498</v>
      </c>
      <c r="U33" s="49">
        <v>-22.518808057447</v>
      </c>
    </row>
    <row r="34" spans="1:21" ht="12" thickBot="1">
      <c r="A34" s="71"/>
      <c r="B34" s="60" t="s">
        <v>32</v>
      </c>
      <c r="C34" s="61"/>
      <c r="D34" s="47">
        <v>371450.85729999997</v>
      </c>
      <c r="E34" s="47">
        <v>406000.505</v>
      </c>
      <c r="F34" s="48">
        <v>91.490245141443793</v>
      </c>
      <c r="G34" s="47">
        <v>338735.42580000003</v>
      </c>
      <c r="H34" s="48">
        <v>9.6581074810038192</v>
      </c>
      <c r="I34" s="47">
        <v>29015.342400000001</v>
      </c>
      <c r="J34" s="48">
        <v>7.8113542692851903</v>
      </c>
      <c r="K34" s="47">
        <v>39695.21</v>
      </c>
      <c r="L34" s="48">
        <v>11.718647350288499</v>
      </c>
      <c r="M34" s="48">
        <v>-0.26904675904221198</v>
      </c>
      <c r="N34" s="47">
        <v>7826617.7375999996</v>
      </c>
      <c r="O34" s="47">
        <v>7826617.7375999996</v>
      </c>
      <c r="P34" s="47">
        <v>16419</v>
      </c>
      <c r="Q34" s="47">
        <v>17414</v>
      </c>
      <c r="R34" s="48">
        <v>-5.71379349948318</v>
      </c>
      <c r="S34" s="47">
        <v>22.6232326755588</v>
      </c>
      <c r="T34" s="47">
        <v>23.1860656253589</v>
      </c>
      <c r="U34" s="49">
        <v>-2.4878537823118698</v>
      </c>
    </row>
    <row r="35" spans="1:21" ht="12" thickBot="1">
      <c r="A35" s="71"/>
      <c r="B35" s="60" t="s">
        <v>37</v>
      </c>
      <c r="C35" s="61"/>
      <c r="D35" s="50"/>
      <c r="E35" s="47">
        <v>945034.97239999997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1"/>
    </row>
    <row r="36" spans="1:21" ht="12" thickBot="1">
      <c r="A36" s="71"/>
      <c r="B36" s="60" t="s">
        <v>38</v>
      </c>
      <c r="C36" s="61"/>
      <c r="D36" s="50"/>
      <c r="E36" s="47">
        <v>179902.29509999999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39</v>
      </c>
      <c r="C37" s="61"/>
      <c r="D37" s="50"/>
      <c r="E37" s="47">
        <v>354115.17869999999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71"/>
      <c r="B38" s="60" t="s">
        <v>33</v>
      </c>
      <c r="C38" s="61"/>
      <c r="D38" s="47">
        <v>402856.84539999999</v>
      </c>
      <c r="E38" s="47">
        <v>491377.3039</v>
      </c>
      <c r="F38" s="48">
        <v>81.985236640474795</v>
      </c>
      <c r="G38" s="47">
        <v>393101.69500000001</v>
      </c>
      <c r="H38" s="48">
        <v>2.4815844154525899</v>
      </c>
      <c r="I38" s="47">
        <v>22669.165400000002</v>
      </c>
      <c r="J38" s="48">
        <v>5.6271019492027197</v>
      </c>
      <c r="K38" s="47">
        <v>19410.085200000001</v>
      </c>
      <c r="L38" s="48">
        <v>4.9376752750964403</v>
      </c>
      <c r="M38" s="48">
        <v>0.16790653757666199</v>
      </c>
      <c r="N38" s="47">
        <v>6958606.0488999998</v>
      </c>
      <c r="O38" s="47">
        <v>6958606.0488999998</v>
      </c>
      <c r="P38" s="47">
        <v>503</v>
      </c>
      <c r="Q38" s="47">
        <v>643</v>
      </c>
      <c r="R38" s="48">
        <v>-21.7729393468118</v>
      </c>
      <c r="S38" s="47">
        <v>800.90824135188905</v>
      </c>
      <c r="T38" s="47">
        <v>723.227124105754</v>
      </c>
      <c r="U38" s="49">
        <v>9.6991282191094594</v>
      </c>
    </row>
    <row r="39" spans="1:21" ht="12" customHeight="1" thickBot="1">
      <c r="A39" s="71"/>
      <c r="B39" s="60" t="s">
        <v>34</v>
      </c>
      <c r="C39" s="61"/>
      <c r="D39" s="47">
        <v>840539.43539999996</v>
      </c>
      <c r="E39" s="47">
        <v>639158.16029999999</v>
      </c>
      <c r="F39" s="48">
        <v>131.50726809237301</v>
      </c>
      <c r="G39" s="47">
        <v>675881.53300000005</v>
      </c>
      <c r="H39" s="48">
        <v>24.3619472289976</v>
      </c>
      <c r="I39" s="47">
        <v>43946.263500000001</v>
      </c>
      <c r="J39" s="48">
        <v>5.2283404738870596</v>
      </c>
      <c r="K39" s="47">
        <v>57615.9156</v>
      </c>
      <c r="L39" s="48">
        <v>8.5245583414985795</v>
      </c>
      <c r="M39" s="48">
        <v>-0.237254792493482</v>
      </c>
      <c r="N39" s="47">
        <v>16640173.33</v>
      </c>
      <c r="O39" s="47">
        <v>16640173.33</v>
      </c>
      <c r="P39" s="47">
        <v>3818</v>
      </c>
      <c r="Q39" s="47">
        <v>4302</v>
      </c>
      <c r="R39" s="48">
        <v>-11.250581125058099</v>
      </c>
      <c r="S39" s="47">
        <v>220.15176411733901</v>
      </c>
      <c r="T39" s="47">
        <v>240.280671478382</v>
      </c>
      <c r="U39" s="49">
        <v>-9.1431960319494703</v>
      </c>
    </row>
    <row r="40" spans="1:21" ht="12" thickBot="1">
      <c r="A40" s="71"/>
      <c r="B40" s="60" t="s">
        <v>40</v>
      </c>
      <c r="C40" s="61"/>
      <c r="D40" s="50"/>
      <c r="E40" s="47">
        <v>428956.03499999997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1:21" ht="12" thickBot="1">
      <c r="A41" s="71"/>
      <c r="B41" s="60" t="s">
        <v>41</v>
      </c>
      <c r="C41" s="61"/>
      <c r="D41" s="50"/>
      <c r="E41" s="47">
        <v>135448.929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2"/>
      <c r="B42" s="60" t="s">
        <v>35</v>
      </c>
      <c r="C42" s="61"/>
      <c r="D42" s="52">
        <v>61670.978300000002</v>
      </c>
      <c r="E42" s="52">
        <v>0</v>
      </c>
      <c r="F42" s="53"/>
      <c r="G42" s="52">
        <v>46103.976000000002</v>
      </c>
      <c r="H42" s="54">
        <v>33.764988728954798</v>
      </c>
      <c r="I42" s="52">
        <v>10026.294599999999</v>
      </c>
      <c r="J42" s="54">
        <v>16.2577193947319</v>
      </c>
      <c r="K42" s="52">
        <v>4742.6963999999998</v>
      </c>
      <c r="L42" s="54">
        <v>10.286957463278201</v>
      </c>
      <c r="M42" s="54">
        <v>1.11404942555463</v>
      </c>
      <c r="N42" s="52">
        <v>1243923.4827000001</v>
      </c>
      <c r="O42" s="52">
        <v>1243923.4827000001</v>
      </c>
      <c r="P42" s="52">
        <v>55</v>
      </c>
      <c r="Q42" s="52">
        <v>75</v>
      </c>
      <c r="R42" s="54">
        <v>-26.6666666666667</v>
      </c>
      <c r="S42" s="52">
        <v>1121.2905145454499</v>
      </c>
      <c r="T42" s="52">
        <v>857.318712</v>
      </c>
      <c r="U42" s="55">
        <v>23.5417850344041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109338</v>
      </c>
      <c r="D2" s="32">
        <v>1180119.2531119699</v>
      </c>
      <c r="E2" s="32">
        <v>1059782.41635214</v>
      </c>
      <c r="F2" s="32">
        <v>120336.83675982901</v>
      </c>
      <c r="G2" s="32">
        <v>1059782.41635214</v>
      </c>
      <c r="H2" s="32">
        <v>0.101970064840906</v>
      </c>
    </row>
    <row r="3" spans="1:8" ht="14.25">
      <c r="A3" s="32">
        <v>2</v>
      </c>
      <c r="B3" s="33">
        <v>13</v>
      </c>
      <c r="C3" s="32">
        <v>27726.254000000001</v>
      </c>
      <c r="D3" s="32">
        <v>357409.88787760399</v>
      </c>
      <c r="E3" s="32">
        <v>311252.27193243301</v>
      </c>
      <c r="F3" s="32">
        <v>46157.615945170597</v>
      </c>
      <c r="G3" s="32">
        <v>311252.27193243301</v>
      </c>
      <c r="H3" s="32">
        <v>0.12914476490638499</v>
      </c>
    </row>
    <row r="4" spans="1:8" ht="14.25">
      <c r="A4" s="32">
        <v>3</v>
      </c>
      <c r="B4" s="33">
        <v>14</v>
      </c>
      <c r="C4" s="32">
        <v>130132</v>
      </c>
      <c r="D4" s="32">
        <v>261071.36559658099</v>
      </c>
      <c r="E4" s="32">
        <v>194581.82467179501</v>
      </c>
      <c r="F4" s="32">
        <v>66489.540924786299</v>
      </c>
      <c r="G4" s="32">
        <v>194581.82467179501</v>
      </c>
      <c r="H4" s="32">
        <v>0.25467956155532101</v>
      </c>
    </row>
    <row r="5" spans="1:8" ht="14.25">
      <c r="A5" s="32">
        <v>4</v>
      </c>
      <c r="B5" s="33">
        <v>15</v>
      </c>
      <c r="C5" s="32">
        <v>5306</v>
      </c>
      <c r="D5" s="32">
        <v>83246.242815384598</v>
      </c>
      <c r="E5" s="32">
        <v>68314.293228205104</v>
      </c>
      <c r="F5" s="32">
        <v>14931.949587179501</v>
      </c>
      <c r="G5" s="32">
        <v>68314.293228205104</v>
      </c>
      <c r="H5" s="32">
        <v>0.17937085305212</v>
      </c>
    </row>
    <row r="6" spans="1:8" ht="14.25">
      <c r="A6" s="32">
        <v>5</v>
      </c>
      <c r="B6" s="33">
        <v>16</v>
      </c>
      <c r="C6" s="32">
        <v>3886</v>
      </c>
      <c r="D6" s="32">
        <v>353460.16865042702</v>
      </c>
      <c r="E6" s="32">
        <v>352652.320617094</v>
      </c>
      <c r="F6" s="32">
        <v>807.84803333333298</v>
      </c>
      <c r="G6" s="32">
        <v>352652.320617094</v>
      </c>
      <c r="H6" s="32">
        <v>2.28554192235532E-3</v>
      </c>
    </row>
    <row r="7" spans="1:8" ht="14.25">
      <c r="A7" s="32">
        <v>6</v>
      </c>
      <c r="B7" s="33">
        <v>17</v>
      </c>
      <c r="C7" s="32">
        <v>22041</v>
      </c>
      <c r="D7" s="32">
        <v>467908.48278974398</v>
      </c>
      <c r="E7" s="32">
        <v>379076.90084017097</v>
      </c>
      <c r="F7" s="32">
        <v>88831.581949572603</v>
      </c>
      <c r="G7" s="32">
        <v>379076.90084017097</v>
      </c>
      <c r="H7" s="32">
        <v>0.18984819727982899</v>
      </c>
    </row>
    <row r="8" spans="1:8" ht="14.25">
      <c r="A8" s="32">
        <v>7</v>
      </c>
      <c r="B8" s="33">
        <v>18</v>
      </c>
      <c r="C8" s="32">
        <v>67048</v>
      </c>
      <c r="D8" s="32">
        <v>252360.379469231</v>
      </c>
      <c r="E8" s="32">
        <v>210766.95332478601</v>
      </c>
      <c r="F8" s="32">
        <v>41593.426144444398</v>
      </c>
      <c r="G8" s="32">
        <v>210766.95332478601</v>
      </c>
      <c r="H8" s="32">
        <v>0.16481757648298301</v>
      </c>
    </row>
    <row r="9" spans="1:8" ht="14.25">
      <c r="A9" s="32">
        <v>8</v>
      </c>
      <c r="B9" s="33">
        <v>19</v>
      </c>
      <c r="C9" s="32">
        <v>18188</v>
      </c>
      <c r="D9" s="32">
        <v>149468.19425726499</v>
      </c>
      <c r="E9" s="32">
        <v>120238.500042735</v>
      </c>
      <c r="F9" s="32">
        <v>29229.6942145299</v>
      </c>
      <c r="G9" s="32">
        <v>120238.500042735</v>
      </c>
      <c r="H9" s="32">
        <v>0.19555795371569001</v>
      </c>
    </row>
    <row r="10" spans="1:8" ht="14.25">
      <c r="A10" s="32">
        <v>9</v>
      </c>
      <c r="B10" s="33">
        <v>21</v>
      </c>
      <c r="C10" s="32">
        <v>223050</v>
      </c>
      <c r="D10" s="32">
        <v>1012441.5178</v>
      </c>
      <c r="E10" s="32">
        <v>983432.41319999995</v>
      </c>
      <c r="F10" s="32">
        <v>29009.104599999999</v>
      </c>
      <c r="G10" s="32">
        <v>983432.41319999995</v>
      </c>
      <c r="H10" s="32">
        <v>2.8652622487307499E-2</v>
      </c>
    </row>
    <row r="11" spans="1:8" ht="14.25">
      <c r="A11" s="32">
        <v>10</v>
      </c>
      <c r="B11" s="33">
        <v>22</v>
      </c>
      <c r="C11" s="32">
        <v>53045.24</v>
      </c>
      <c r="D11" s="32">
        <v>1244675.8078991501</v>
      </c>
      <c r="E11" s="32">
        <v>1260014.29847094</v>
      </c>
      <c r="F11" s="32">
        <v>-15338.4905717949</v>
      </c>
      <c r="G11" s="32">
        <v>1260014.29847094</v>
      </c>
      <c r="H11" s="32">
        <v>-1.23232816725861E-2</v>
      </c>
    </row>
    <row r="12" spans="1:8" ht="14.25">
      <c r="A12" s="32">
        <v>11</v>
      </c>
      <c r="B12" s="33">
        <v>23</v>
      </c>
      <c r="C12" s="32">
        <v>307331.74800000002</v>
      </c>
      <c r="D12" s="32">
        <v>4721713.89118376</v>
      </c>
      <c r="E12" s="32">
        <v>4088248.4640820501</v>
      </c>
      <c r="F12" s="32">
        <v>633465.42710170895</v>
      </c>
      <c r="G12" s="32">
        <v>4088248.4640820501</v>
      </c>
      <c r="H12" s="32">
        <v>0.13416006172769099</v>
      </c>
    </row>
    <row r="13" spans="1:8" ht="14.25">
      <c r="A13" s="32">
        <v>12</v>
      </c>
      <c r="B13" s="33">
        <v>24</v>
      </c>
      <c r="C13" s="32">
        <v>32356.851999999999</v>
      </c>
      <c r="D13" s="32">
        <v>835655.02624359005</v>
      </c>
      <c r="E13" s="32">
        <v>755618.94879316201</v>
      </c>
      <c r="F13" s="32">
        <v>80036.077450427401</v>
      </c>
      <c r="G13" s="32">
        <v>755618.94879316201</v>
      </c>
      <c r="H13" s="32">
        <v>9.5776456715880698E-2</v>
      </c>
    </row>
    <row r="14" spans="1:8" ht="14.25">
      <c r="A14" s="32">
        <v>13</v>
      </c>
      <c r="B14" s="33">
        <v>25</v>
      </c>
      <c r="C14" s="32">
        <v>123301</v>
      </c>
      <c r="D14" s="32">
        <v>2167939.7494999999</v>
      </c>
      <c r="E14" s="32">
        <v>2022215.8451</v>
      </c>
      <c r="F14" s="32">
        <v>145723.9044</v>
      </c>
      <c r="G14" s="32">
        <v>2022215.8451</v>
      </c>
      <c r="H14" s="32">
        <v>6.7217691097554197E-2</v>
      </c>
    </row>
    <row r="15" spans="1:8" ht="14.25">
      <c r="A15" s="32">
        <v>14</v>
      </c>
      <c r="B15" s="33">
        <v>26</v>
      </c>
      <c r="C15" s="32">
        <v>100533</v>
      </c>
      <c r="D15" s="32">
        <v>568925.23430303298</v>
      </c>
      <c r="E15" s="32">
        <v>483358.93572727498</v>
      </c>
      <c r="F15" s="32">
        <v>85566.298575758294</v>
      </c>
      <c r="G15" s="32">
        <v>483358.93572727498</v>
      </c>
      <c r="H15" s="32">
        <v>0.15039990040269899</v>
      </c>
    </row>
    <row r="16" spans="1:8" ht="14.25">
      <c r="A16" s="32">
        <v>15</v>
      </c>
      <c r="B16" s="33">
        <v>27</v>
      </c>
      <c r="C16" s="32">
        <v>214531.47</v>
      </c>
      <c r="D16" s="32">
        <v>1666576.5405820501</v>
      </c>
      <c r="E16" s="32">
        <v>1497028.03742564</v>
      </c>
      <c r="F16" s="32">
        <v>169548.50315641001</v>
      </c>
      <c r="G16" s="32">
        <v>1497028.03742564</v>
      </c>
      <c r="H16" s="32">
        <v>0.10173460325872299</v>
      </c>
    </row>
    <row r="17" spans="1:8" ht="14.25">
      <c r="A17" s="32">
        <v>16</v>
      </c>
      <c r="B17" s="33">
        <v>29</v>
      </c>
      <c r="C17" s="32">
        <v>257225</v>
      </c>
      <c r="D17" s="32">
        <v>3202155.17881282</v>
      </c>
      <c r="E17" s="32">
        <v>2930689.8803564101</v>
      </c>
      <c r="F17" s="32">
        <v>271465.29845641</v>
      </c>
      <c r="G17" s="32">
        <v>2930689.8803564101</v>
      </c>
      <c r="H17" s="32">
        <v>8.4775809821013806E-2</v>
      </c>
    </row>
    <row r="18" spans="1:8" ht="14.25">
      <c r="A18" s="32">
        <v>17</v>
      </c>
      <c r="B18" s="33">
        <v>31</v>
      </c>
      <c r="C18" s="32">
        <v>51934.709000000003</v>
      </c>
      <c r="D18" s="32">
        <v>482468.96886412502</v>
      </c>
      <c r="E18" s="32">
        <v>407803.55840880203</v>
      </c>
      <c r="F18" s="32">
        <v>74665.410455322795</v>
      </c>
      <c r="G18" s="32">
        <v>407803.55840880203</v>
      </c>
      <c r="H18" s="32">
        <v>0.15475691759224899</v>
      </c>
    </row>
    <row r="19" spans="1:8" ht="14.25">
      <c r="A19" s="32">
        <v>18</v>
      </c>
      <c r="B19" s="33">
        <v>32</v>
      </c>
      <c r="C19" s="32">
        <v>21090.05</v>
      </c>
      <c r="D19" s="32">
        <v>412702.21351848601</v>
      </c>
      <c r="E19" s="32">
        <v>382865.00346613099</v>
      </c>
      <c r="F19" s="32">
        <v>29837.210052354701</v>
      </c>
      <c r="G19" s="32">
        <v>382865.00346613099</v>
      </c>
      <c r="H19" s="32">
        <v>7.2297189292924002E-2</v>
      </c>
    </row>
    <row r="20" spans="1:8" ht="14.25">
      <c r="A20" s="32">
        <v>19</v>
      </c>
      <c r="B20" s="33">
        <v>33</v>
      </c>
      <c r="C20" s="32">
        <v>78609.195000000007</v>
      </c>
      <c r="D20" s="32">
        <v>1203880.6699046099</v>
      </c>
      <c r="E20" s="32">
        <v>966841.16167751397</v>
      </c>
      <c r="F20" s="32">
        <v>237039.50822710001</v>
      </c>
      <c r="G20" s="32">
        <v>966841.16167751397</v>
      </c>
      <c r="H20" s="32">
        <v>0.19689618261408001</v>
      </c>
    </row>
    <row r="21" spans="1:8" ht="14.25">
      <c r="A21" s="32">
        <v>20</v>
      </c>
      <c r="B21" s="33">
        <v>34</v>
      </c>
      <c r="C21" s="32">
        <v>56209.409</v>
      </c>
      <c r="D21" s="32">
        <v>337222.38862567901</v>
      </c>
      <c r="E21" s="32">
        <v>246778.51760686899</v>
      </c>
      <c r="F21" s="32">
        <v>90443.871018809907</v>
      </c>
      <c r="G21" s="32">
        <v>246778.51760686899</v>
      </c>
      <c r="H21" s="32">
        <v>0.26820245057692099</v>
      </c>
    </row>
    <row r="22" spans="1:8" ht="14.25">
      <c r="A22" s="32">
        <v>21</v>
      </c>
      <c r="B22" s="33">
        <v>35</v>
      </c>
      <c r="C22" s="32">
        <v>48403.021999999997</v>
      </c>
      <c r="D22" s="32">
        <v>1171295.47912832</v>
      </c>
      <c r="E22" s="32">
        <v>1094439.4275418301</v>
      </c>
      <c r="F22" s="32">
        <v>76856.051586487607</v>
      </c>
      <c r="G22" s="32">
        <v>1094439.4275418301</v>
      </c>
      <c r="H22" s="32">
        <v>6.5616279543471004E-2</v>
      </c>
    </row>
    <row r="23" spans="1:8" ht="14.25">
      <c r="A23" s="32">
        <v>22</v>
      </c>
      <c r="B23" s="33">
        <v>36</v>
      </c>
      <c r="C23" s="32">
        <v>147175.41500000001</v>
      </c>
      <c r="D23" s="32">
        <v>667111.46362831898</v>
      </c>
      <c r="E23" s="32">
        <v>559226.50529400597</v>
      </c>
      <c r="F23" s="32">
        <v>107884.95833431301</v>
      </c>
      <c r="G23" s="32">
        <v>559226.50529400597</v>
      </c>
      <c r="H23" s="32">
        <v>0.161719538962114</v>
      </c>
    </row>
    <row r="24" spans="1:8" ht="14.25">
      <c r="A24" s="32">
        <v>23</v>
      </c>
      <c r="B24" s="33">
        <v>37</v>
      </c>
      <c r="C24" s="32">
        <v>126075.947</v>
      </c>
      <c r="D24" s="32">
        <v>1417325.6409911499</v>
      </c>
      <c r="E24" s="32">
        <v>1215071.6062616101</v>
      </c>
      <c r="F24" s="32">
        <v>202254.034729537</v>
      </c>
      <c r="G24" s="32">
        <v>1215071.6062616101</v>
      </c>
      <c r="H24" s="32">
        <v>0.142701175283966</v>
      </c>
    </row>
    <row r="25" spans="1:8" ht="14.25">
      <c r="A25" s="32">
        <v>24</v>
      </c>
      <c r="B25" s="33">
        <v>38</v>
      </c>
      <c r="C25" s="32">
        <v>170418.77100000001</v>
      </c>
      <c r="D25" s="32">
        <v>881841.79274513305</v>
      </c>
      <c r="E25" s="32">
        <v>836966.80181061896</v>
      </c>
      <c r="F25" s="32">
        <v>44874.990934513298</v>
      </c>
      <c r="G25" s="32">
        <v>836966.80181061896</v>
      </c>
      <c r="H25" s="32">
        <v>5.0887802442226598E-2</v>
      </c>
    </row>
    <row r="26" spans="1:8" ht="14.25">
      <c r="A26" s="32">
        <v>25</v>
      </c>
      <c r="B26" s="33">
        <v>39</v>
      </c>
      <c r="C26" s="32">
        <v>103801</v>
      </c>
      <c r="D26" s="32">
        <v>163621.912392867</v>
      </c>
      <c r="E26" s="32">
        <v>122134.161105758</v>
      </c>
      <c r="F26" s="32">
        <v>41487.751287109</v>
      </c>
      <c r="G26" s="32">
        <v>122134.161105758</v>
      </c>
      <c r="H26" s="32">
        <v>0.25355865042998699</v>
      </c>
    </row>
    <row r="27" spans="1:8" ht="14.25">
      <c r="A27" s="32">
        <v>26</v>
      </c>
      <c r="B27" s="33">
        <v>40</v>
      </c>
      <c r="C27" s="32">
        <v>11.2</v>
      </c>
      <c r="D27" s="32">
        <v>43.7239</v>
      </c>
      <c r="E27" s="32">
        <v>35.4617</v>
      </c>
      <c r="F27" s="32">
        <v>8.2622</v>
      </c>
      <c r="G27" s="32">
        <v>35.4617</v>
      </c>
      <c r="H27" s="32">
        <v>0.18896301565047899</v>
      </c>
    </row>
    <row r="28" spans="1:8" ht="14.25">
      <c r="A28" s="32">
        <v>27</v>
      </c>
      <c r="B28" s="33">
        <v>42</v>
      </c>
      <c r="C28" s="32">
        <v>19836.382000000001</v>
      </c>
      <c r="D28" s="32">
        <v>371450.85700000002</v>
      </c>
      <c r="E28" s="32">
        <v>342435.52069999999</v>
      </c>
      <c r="F28" s="32">
        <v>29015.336299999999</v>
      </c>
      <c r="G28" s="32">
        <v>342435.52069999999</v>
      </c>
      <c r="H28" s="32">
        <v>7.8113526333848202E-2</v>
      </c>
    </row>
    <row r="29" spans="1:8" ht="14.25">
      <c r="A29" s="32">
        <v>28</v>
      </c>
      <c r="B29" s="33">
        <v>75</v>
      </c>
      <c r="C29" s="32">
        <v>510</v>
      </c>
      <c r="D29" s="32">
        <v>402856.84615384601</v>
      </c>
      <c r="E29" s="32">
        <v>380187.68128205102</v>
      </c>
      <c r="F29" s="32">
        <v>22669.164871794899</v>
      </c>
      <c r="G29" s="32">
        <v>380187.68128205102</v>
      </c>
      <c r="H29" s="32">
        <v>5.6271018075581603E-2</v>
      </c>
    </row>
    <row r="30" spans="1:8" ht="14.25">
      <c r="A30" s="32">
        <v>29</v>
      </c>
      <c r="B30" s="33">
        <v>76</v>
      </c>
      <c r="C30" s="32">
        <v>4388</v>
      </c>
      <c r="D30" s="32">
        <v>840539.42475299095</v>
      </c>
      <c r="E30" s="32">
        <v>796593.165799145</v>
      </c>
      <c r="F30" s="32">
        <v>43946.258953846198</v>
      </c>
      <c r="G30" s="32">
        <v>796593.165799145</v>
      </c>
      <c r="H30" s="32">
        <v>5.2283399992523398E-2</v>
      </c>
    </row>
    <row r="31" spans="1:8" ht="14.25">
      <c r="A31" s="32">
        <v>30</v>
      </c>
      <c r="B31" s="33">
        <v>99</v>
      </c>
      <c r="C31" s="32">
        <v>56</v>
      </c>
      <c r="D31" s="32">
        <v>61670.978443385502</v>
      </c>
      <c r="E31" s="32">
        <v>51644.684123742503</v>
      </c>
      <c r="F31" s="32">
        <v>10026.294319643001</v>
      </c>
      <c r="G31" s="32">
        <v>51644.684123742503</v>
      </c>
      <c r="H31" s="32">
        <v>0.162577189023314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2014-01-21T00:34:54Z</dcterms:modified>
</cp:coreProperties>
</file>