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<sst xmlns="http://schemas.openxmlformats.org/spreadsheetml/2006/main" count="113" uniqueCount="71">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</sst>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51402819.527099997</v>
      </c>
      <c r="F3" s="25">
        <f>RA!I7</f>
        <v>4499328.3452000003</v>
      </c>
      <c r="G3" s="16">
        <f>E3-F3</f>
        <v>46903491.181899995</v>
      </c>
      <c r="H3" s="27">
        <f>RA!J7</f>
        <v>8.7530769451817996</v>
      </c>
      <c r="I3" s="20">
        <f>SUM(I4:I39)</f>
        <v>51402826.377893567</v>
      </c>
      <c r="J3" s="21">
        <f>SUM(J4:J39)</f>
        <v>46903490.67415455</v>
      </c>
      <c r="K3" s="22">
        <f>E3-I3</f>
        <v>-6.8507935702800751</v>
      </c>
      <c r="L3" s="22">
        <f>G3-J3</f>
        <v>0.50774544477462769</v>
      </c>
    </row>
    <row r="4" spans="1:12">
      <c r="A4" s="59">
        <f>RA!A8</f>
        <v>41665</v>
      </c>
      <c r="B4" s="12">
        <v>12</v>
      </c>
      <c r="C4" s="56" t="s">
        <v>6</v>
      </c>
      <c r="D4" s="56"/>
      <c r="E4" s="15">
        <f>VLOOKUP(C4,RA!B8:D39,3,0)</f>
        <v>2029924.1891999999</v>
      </c>
      <c r="F4" s="25">
        <f>VLOOKUP(C4,RA!B8:I43,8,0)</f>
        <v>257319.60870000001</v>
      </c>
      <c r="G4" s="16">
        <f t="shared" ref="G4:G39" si="0">E4-F4</f>
        <v>1772604.5804999999</v>
      </c>
      <c r="H4" s="27">
        <f>RA!J8</f>
        <v>12.6763161929417</v>
      </c>
      <c r="I4" s="20">
        <f>VLOOKUP(B4,RMS!B:D,3,FALSE)</f>
        <v>2029926.2301188</v>
      </c>
      <c r="J4" s="21">
        <f>VLOOKUP(B4,RMS!B:E,4,FALSE)</f>
        <v>1772604.5887213701</v>
      </c>
      <c r="K4" s="22">
        <f t="shared" ref="K4:K39" si="1">E4-I4</f>
        <v>-2.0409188000485301</v>
      </c>
      <c r="L4" s="22">
        <f t="shared" ref="L4:L39" si="2">G4-J4</f>
        <v>-8.221370168030262E-3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247960.43340000001</v>
      </c>
      <c r="F5" s="25">
        <f>VLOOKUP(C5,RA!B9:I44,8,0)</f>
        <v>45220.832300000002</v>
      </c>
      <c r="G5" s="16">
        <f t="shared" si="0"/>
        <v>202739.6011</v>
      </c>
      <c r="H5" s="27">
        <f>RA!J9</f>
        <v>18.2371161720997</v>
      </c>
      <c r="I5" s="20">
        <f>VLOOKUP(B5,RMS!B:D,3,FALSE)</f>
        <v>247960.57424062499</v>
      </c>
      <c r="J5" s="21">
        <f>VLOOKUP(B5,RMS!B:E,4,FALSE)</f>
        <v>202739.61825725</v>
      </c>
      <c r="K5" s="22">
        <f t="shared" si="1"/>
        <v>-0.1408406249829568</v>
      </c>
      <c r="L5" s="22">
        <f t="shared" si="2"/>
        <v>-1.7157249996671453E-2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538197.62760000001</v>
      </c>
      <c r="F6" s="25">
        <f>VLOOKUP(C6,RA!B10:I45,8,0)</f>
        <v>122891.0383</v>
      </c>
      <c r="G6" s="16">
        <f t="shared" si="0"/>
        <v>415306.58929999999</v>
      </c>
      <c r="H6" s="27">
        <f>RA!J10</f>
        <v>22.8338127107716</v>
      </c>
      <c r="I6" s="20">
        <f>VLOOKUP(B6,RMS!B:D,3,FALSE)</f>
        <v>538199.27245128201</v>
      </c>
      <c r="J6" s="21">
        <f>VLOOKUP(B6,RMS!B:E,4,FALSE)</f>
        <v>415306.58995470102</v>
      </c>
      <c r="K6" s="22">
        <f t="shared" si="1"/>
        <v>-1.6448512820061296</v>
      </c>
      <c r="L6" s="22">
        <f t="shared" si="2"/>
        <v>-6.5470102708786726E-4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159380.34409999999</v>
      </c>
      <c r="F7" s="25">
        <f>VLOOKUP(C7,RA!B11:I46,8,0)</f>
        <v>25957.8141</v>
      </c>
      <c r="G7" s="16">
        <f t="shared" si="0"/>
        <v>133422.53</v>
      </c>
      <c r="H7" s="27">
        <f>RA!J11</f>
        <v>16.286709786316699</v>
      </c>
      <c r="I7" s="20">
        <f>VLOOKUP(B7,RMS!B:D,3,FALSE)</f>
        <v>159380.41407179501</v>
      </c>
      <c r="J7" s="21">
        <f>VLOOKUP(B7,RMS!B:E,4,FALSE)</f>
        <v>133422.53022735001</v>
      </c>
      <c r="K7" s="22">
        <f t="shared" si="1"/>
        <v>-6.9971795019228011E-2</v>
      </c>
      <c r="L7" s="22">
        <f t="shared" si="2"/>
        <v>-2.2735001402907073E-4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424693.0393</v>
      </c>
      <c r="F8" s="25">
        <f>VLOOKUP(C8,RA!B12:I47,8,0)</f>
        <v>-22481.6705</v>
      </c>
      <c r="G8" s="16">
        <f t="shared" si="0"/>
        <v>447174.70980000001</v>
      </c>
      <c r="H8" s="27">
        <f>RA!J12</f>
        <v>-5.2936282019256504</v>
      </c>
      <c r="I8" s="20">
        <f>VLOOKUP(B8,RMS!B:D,3,FALSE)</f>
        <v>424693.03153418802</v>
      </c>
      <c r="J8" s="21">
        <f>VLOOKUP(B8,RMS!B:E,4,FALSE)</f>
        <v>447174.71146324801</v>
      </c>
      <c r="K8" s="22">
        <f t="shared" si="1"/>
        <v>7.7658119844272733E-3</v>
      </c>
      <c r="L8" s="22">
        <f t="shared" si="2"/>
        <v>-1.6632479964755476E-3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840290.05149999994</v>
      </c>
      <c r="F9" s="25">
        <f>VLOOKUP(C9,RA!B13:I48,8,0)</f>
        <v>100186.3509</v>
      </c>
      <c r="G9" s="16">
        <f t="shared" si="0"/>
        <v>740103.70059999998</v>
      </c>
      <c r="H9" s="27">
        <f>RA!J13</f>
        <v>11.922829589753899</v>
      </c>
      <c r="I9" s="20">
        <f>VLOOKUP(B9,RMS!B:D,3,FALSE)</f>
        <v>840290.495003419</v>
      </c>
      <c r="J9" s="21">
        <f>VLOOKUP(B9,RMS!B:E,4,FALSE)</f>
        <v>740103.70082222205</v>
      </c>
      <c r="K9" s="22">
        <f t="shared" si="1"/>
        <v>-0.4435034190537408</v>
      </c>
      <c r="L9" s="22">
        <f t="shared" si="2"/>
        <v>-2.2222206462174654E-4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484732.8284</v>
      </c>
      <c r="F10" s="25">
        <f>VLOOKUP(C10,RA!B14:I49,8,0)</f>
        <v>56562.556900000003</v>
      </c>
      <c r="G10" s="16">
        <f t="shared" si="0"/>
        <v>428170.27149999997</v>
      </c>
      <c r="H10" s="27">
        <f>RA!J14</f>
        <v>11.668810855394501</v>
      </c>
      <c r="I10" s="20">
        <f>VLOOKUP(B10,RMS!B:D,3,FALSE)</f>
        <v>484732.85362735001</v>
      </c>
      <c r="J10" s="21">
        <f>VLOOKUP(B10,RMS!B:E,4,FALSE)</f>
        <v>428170.26844529901</v>
      </c>
      <c r="K10" s="22">
        <f t="shared" si="1"/>
        <v>-2.5227350008208305E-2</v>
      </c>
      <c r="L10" s="22">
        <f t="shared" si="2"/>
        <v>3.0547009664587677E-3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241733.698</v>
      </c>
      <c r="F11" s="25">
        <f>VLOOKUP(C11,RA!B15:I50,8,0)</f>
        <v>27954.835299999999</v>
      </c>
      <c r="G11" s="16">
        <f t="shared" si="0"/>
        <v>213778.8627</v>
      </c>
      <c r="H11" s="27">
        <f>RA!J15</f>
        <v>11.564310450419701</v>
      </c>
      <c r="I11" s="20">
        <f>VLOOKUP(B11,RMS!B:D,3,FALSE)</f>
        <v>241733.851305983</v>
      </c>
      <c r="J11" s="21">
        <f>VLOOKUP(B11,RMS!B:E,4,FALSE)</f>
        <v>213778.86332649601</v>
      </c>
      <c r="K11" s="22">
        <f t="shared" si="1"/>
        <v>-0.15330598299624398</v>
      </c>
      <c r="L11" s="22">
        <f t="shared" si="2"/>
        <v>-6.2649601022712886E-4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2762825.5603999998</v>
      </c>
      <c r="F12" s="25">
        <f>VLOOKUP(C12,RA!B16:I51,8,0)</f>
        <v>90816.193400000004</v>
      </c>
      <c r="G12" s="16">
        <f t="shared" si="0"/>
        <v>2672009.3669999996</v>
      </c>
      <c r="H12" s="27">
        <f>RA!J16</f>
        <v>3.28707663276619</v>
      </c>
      <c r="I12" s="20">
        <f>VLOOKUP(B12,RMS!B:D,3,FALSE)</f>
        <v>2762825.1527999998</v>
      </c>
      <c r="J12" s="21">
        <f>VLOOKUP(B12,RMS!B:E,4,FALSE)</f>
        <v>2672009.3670000001</v>
      </c>
      <c r="K12" s="22">
        <f t="shared" si="1"/>
        <v>0.40760000003501773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3770497.8330999999</v>
      </c>
      <c r="F13" s="25">
        <f>VLOOKUP(C13,RA!B17:I52,8,0)</f>
        <v>-195937.22020000001</v>
      </c>
      <c r="G13" s="16">
        <f t="shared" si="0"/>
        <v>3966435.0532999998</v>
      </c>
      <c r="H13" s="27">
        <f>RA!J17</f>
        <v>-5.1965875296341402</v>
      </c>
      <c r="I13" s="20">
        <f>VLOOKUP(B13,RMS!B:D,3,FALSE)</f>
        <v>3770497.9870658098</v>
      </c>
      <c r="J13" s="21">
        <f>VLOOKUP(B13,RMS!B:E,4,FALSE)</f>
        <v>3966435.05546838</v>
      </c>
      <c r="K13" s="22">
        <f t="shared" si="1"/>
        <v>-0.15396580984815955</v>
      </c>
      <c r="L13" s="22">
        <f t="shared" si="2"/>
        <v>-2.1683801896870136E-3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11456654.1502</v>
      </c>
      <c r="F14" s="25">
        <f>VLOOKUP(C14,RA!B18:I53,8,0)</f>
        <v>1035351.1653</v>
      </c>
      <c r="G14" s="16">
        <f t="shared" si="0"/>
        <v>10421302.9849</v>
      </c>
      <c r="H14" s="27">
        <f>RA!J18</f>
        <v>9.0371163493830906</v>
      </c>
      <c r="I14" s="20">
        <f>VLOOKUP(B14,RMS!B:D,3,FALSE)</f>
        <v>11456654.563866699</v>
      </c>
      <c r="J14" s="21">
        <f>VLOOKUP(B14,RMS!B:E,4,FALSE)</f>
        <v>10421302.7864547</v>
      </c>
      <c r="K14" s="22">
        <f t="shared" si="1"/>
        <v>-0.41366669908165932</v>
      </c>
      <c r="L14" s="22">
        <f t="shared" si="2"/>
        <v>0.19844529964029789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1716413.9923</v>
      </c>
      <c r="F15" s="25">
        <f>VLOOKUP(C15,RA!B19:I54,8,0)</f>
        <v>172449.8579</v>
      </c>
      <c r="G15" s="16">
        <f t="shared" si="0"/>
        <v>1543964.1344000001</v>
      </c>
      <c r="H15" s="27">
        <f>RA!J19</f>
        <v>10.0471016126428</v>
      </c>
      <c r="I15" s="20">
        <f>VLOOKUP(B15,RMS!B:D,3,FALSE)</f>
        <v>1716414.04913504</v>
      </c>
      <c r="J15" s="21">
        <f>VLOOKUP(B15,RMS!B:E,4,FALSE)</f>
        <v>1543964.1338641001</v>
      </c>
      <c r="K15" s="22">
        <f t="shared" si="1"/>
        <v>-5.6835039984434843E-2</v>
      </c>
      <c r="L15" s="22">
        <f t="shared" si="2"/>
        <v>5.3590000607073307E-4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2668831.2222000002</v>
      </c>
      <c r="F16" s="25">
        <f>VLOOKUP(C16,RA!B20:I55,8,0)</f>
        <v>157633.17389999999</v>
      </c>
      <c r="G16" s="16">
        <f t="shared" si="0"/>
        <v>2511198.0483000004</v>
      </c>
      <c r="H16" s="27">
        <f>RA!J20</f>
        <v>5.9064497068517596</v>
      </c>
      <c r="I16" s="20">
        <f>VLOOKUP(B16,RMS!B:D,3,FALSE)</f>
        <v>2668831.2387999999</v>
      </c>
      <c r="J16" s="21">
        <f>VLOOKUP(B16,RMS!B:E,4,FALSE)</f>
        <v>2511198.0482999999</v>
      </c>
      <c r="K16" s="22">
        <f t="shared" si="1"/>
        <v>-1.6599999740719795E-2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1358152.0131999999</v>
      </c>
      <c r="F17" s="25">
        <f>VLOOKUP(C17,RA!B21:I56,8,0)</f>
        <v>94989.906000000003</v>
      </c>
      <c r="G17" s="16">
        <f t="shared" si="0"/>
        <v>1263162.1072</v>
      </c>
      <c r="H17" s="27">
        <f>RA!J21</f>
        <v>6.9940555311028998</v>
      </c>
      <c r="I17" s="20">
        <f>VLOOKUP(B17,RMS!B:D,3,FALSE)</f>
        <v>1358152.0818443601</v>
      </c>
      <c r="J17" s="21">
        <f>VLOOKUP(B17,RMS!B:E,4,FALSE)</f>
        <v>1263162.10685827</v>
      </c>
      <c r="K17" s="22">
        <f t="shared" si="1"/>
        <v>-6.8644360173493624E-2</v>
      </c>
      <c r="L17" s="22">
        <f t="shared" si="2"/>
        <v>3.4172995947301388E-4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3021801.3398000002</v>
      </c>
      <c r="F18" s="25">
        <f>VLOOKUP(C18,RA!B22:I57,8,0)</f>
        <v>336333.20529999997</v>
      </c>
      <c r="G18" s="16">
        <f t="shared" si="0"/>
        <v>2685468.1345000002</v>
      </c>
      <c r="H18" s="27">
        <f>RA!J22</f>
        <v>11.130222257504901</v>
      </c>
      <c r="I18" s="20">
        <f>VLOOKUP(B18,RMS!B:D,3,FALSE)</f>
        <v>3021801.75013333</v>
      </c>
      <c r="J18" s="21">
        <f>VLOOKUP(B18,RMS!B:E,4,FALSE)</f>
        <v>2685468.1204333301</v>
      </c>
      <c r="K18" s="22">
        <f t="shared" si="1"/>
        <v>-0.41033332981169224</v>
      </c>
      <c r="L18" s="22">
        <f t="shared" si="2"/>
        <v>1.4066670089960098E-2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4658488.4479</v>
      </c>
      <c r="F19" s="25">
        <f>VLOOKUP(C19,RA!B23:I58,8,0)</f>
        <v>343698.98979999998</v>
      </c>
      <c r="G19" s="16">
        <f t="shared" si="0"/>
        <v>4314789.4581000004</v>
      </c>
      <c r="H19" s="27">
        <f>RA!J23</f>
        <v>7.3779079554213798</v>
      </c>
      <c r="I19" s="20">
        <f>VLOOKUP(B19,RMS!B:D,3,FALSE)</f>
        <v>4658490.2615837604</v>
      </c>
      <c r="J19" s="21">
        <f>VLOOKUP(B19,RMS!B:E,4,FALSE)</f>
        <v>4314789.5318</v>
      </c>
      <c r="K19" s="22">
        <f t="shared" si="1"/>
        <v>-1.8136837603524327</v>
      </c>
      <c r="L19" s="22">
        <f t="shared" si="2"/>
        <v>-7.369999960064888E-2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923773.01800000004</v>
      </c>
      <c r="F20" s="25">
        <f>VLOOKUP(C20,RA!B24:I59,8,0)</f>
        <v>145985.5502</v>
      </c>
      <c r="G20" s="16">
        <f t="shared" si="0"/>
        <v>777787.46779999998</v>
      </c>
      <c r="H20" s="27">
        <f>RA!J24</f>
        <v>15.803184045802</v>
      </c>
      <c r="I20" s="20">
        <f>VLOOKUP(B20,RMS!B:D,3,FALSE)</f>
        <v>923773.04847806494</v>
      </c>
      <c r="J20" s="21">
        <f>VLOOKUP(B20,RMS!B:E,4,FALSE)</f>
        <v>777787.44212233997</v>
      </c>
      <c r="K20" s="22">
        <f t="shared" si="1"/>
        <v>-3.0478064902126789E-2</v>
      </c>
      <c r="L20" s="22">
        <f t="shared" si="2"/>
        <v>2.5677660014480352E-2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938943.67720000003</v>
      </c>
      <c r="F21" s="25">
        <f>VLOOKUP(C21,RA!B25:I60,8,0)</f>
        <v>75800.102700000003</v>
      </c>
      <c r="G21" s="16">
        <f t="shared" si="0"/>
        <v>863143.57449999999</v>
      </c>
      <c r="H21" s="27">
        <f>RA!J25</f>
        <v>8.0729126294392408</v>
      </c>
      <c r="I21" s="20">
        <f>VLOOKUP(B21,RMS!B:D,3,FALSE)</f>
        <v>938943.67959686904</v>
      </c>
      <c r="J21" s="21">
        <f>VLOOKUP(B21,RMS!B:E,4,FALSE)</f>
        <v>863143.56049053802</v>
      </c>
      <c r="K21" s="22">
        <f t="shared" si="1"/>
        <v>-2.3968690074980259E-3</v>
      </c>
      <c r="L21" s="22">
        <f t="shared" si="2"/>
        <v>1.4009461970999837E-2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2324117.6872</v>
      </c>
      <c r="F22" s="25">
        <f>VLOOKUP(C22,RA!B26:I61,8,0)</f>
        <v>437510.20539999998</v>
      </c>
      <c r="G22" s="16">
        <f t="shared" si="0"/>
        <v>1886607.4818000002</v>
      </c>
      <c r="H22" s="27">
        <f>RA!J26</f>
        <v>18.8247870497081</v>
      </c>
      <c r="I22" s="20">
        <f>VLOOKUP(B22,RMS!B:D,3,FALSE)</f>
        <v>2324117.7096116599</v>
      </c>
      <c r="J22" s="21">
        <f>VLOOKUP(B22,RMS!B:E,4,FALSE)</f>
        <v>1886607.41294028</v>
      </c>
      <c r="K22" s="22">
        <f t="shared" si="1"/>
        <v>-2.2411659825593233E-2</v>
      </c>
      <c r="L22" s="22">
        <f t="shared" si="2"/>
        <v>6.8859720136970282E-2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526942.196</v>
      </c>
      <c r="F23" s="25">
        <f>VLOOKUP(C23,RA!B27:I62,8,0)</f>
        <v>133034.8064</v>
      </c>
      <c r="G23" s="16">
        <f t="shared" si="0"/>
        <v>393907.38959999999</v>
      </c>
      <c r="H23" s="27">
        <f>RA!J27</f>
        <v>25.2465654506059</v>
      </c>
      <c r="I23" s="20">
        <f>VLOOKUP(B23,RMS!B:D,3,FALSE)</f>
        <v>526942.16142197303</v>
      </c>
      <c r="J23" s="21">
        <f>VLOOKUP(B23,RMS!B:E,4,FALSE)</f>
        <v>393907.38689979701</v>
      </c>
      <c r="K23" s="22">
        <f t="shared" si="1"/>
        <v>3.4578026970848441E-2</v>
      </c>
      <c r="L23" s="22">
        <f t="shared" si="2"/>
        <v>2.700202981941402E-3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1761833.2124999999</v>
      </c>
      <c r="F24" s="25">
        <f>VLOOKUP(C24,RA!B28:I63,8,0)</f>
        <v>128264.4614</v>
      </c>
      <c r="G24" s="16">
        <f t="shared" si="0"/>
        <v>1633568.7511</v>
      </c>
      <c r="H24" s="27">
        <f>RA!J28</f>
        <v>7.2801704775445701</v>
      </c>
      <c r="I24" s="20">
        <f>VLOOKUP(B24,RMS!B:D,3,FALSE)</f>
        <v>1761833.21290088</v>
      </c>
      <c r="J24" s="21">
        <f>VLOOKUP(B24,RMS!B:E,4,FALSE)</f>
        <v>1633568.7458651201</v>
      </c>
      <c r="K24" s="22">
        <f t="shared" si="1"/>
        <v>-4.0088011883199215E-4</v>
      </c>
      <c r="L24" s="22">
        <f t="shared" si="2"/>
        <v>5.234879907220602E-3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918725.79799999995</v>
      </c>
      <c r="F25" s="25">
        <f>VLOOKUP(C25,RA!B29:I64,8,0)</f>
        <v>186951.89490000001</v>
      </c>
      <c r="G25" s="16">
        <f t="shared" si="0"/>
        <v>731773.9031</v>
      </c>
      <c r="H25" s="27">
        <f>RA!J29</f>
        <v>20.349041608168701</v>
      </c>
      <c r="I25" s="20">
        <f>VLOOKUP(B25,RMS!B:D,3,FALSE)</f>
        <v>918725.80041415896</v>
      </c>
      <c r="J25" s="21">
        <f>VLOOKUP(B25,RMS!B:E,4,FALSE)</f>
        <v>731773.88123425306</v>
      </c>
      <c r="K25" s="22">
        <f t="shared" si="1"/>
        <v>-2.4141590110957623E-3</v>
      </c>
      <c r="L25" s="22">
        <f t="shared" si="2"/>
        <v>2.1865746937692165E-2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3078507.5828999998</v>
      </c>
      <c r="F26" s="25">
        <f>VLOOKUP(C26,RA!B30:I65,8,0)</f>
        <v>411644.55050000001</v>
      </c>
      <c r="G26" s="16">
        <f t="shared" si="0"/>
        <v>2666863.0323999999</v>
      </c>
      <c r="H26" s="27">
        <f>RA!J30</f>
        <v>13.371562012272999</v>
      </c>
      <c r="I26" s="20">
        <f>VLOOKUP(B26,RMS!B:D,3,FALSE)</f>
        <v>3078507.5757468999</v>
      </c>
      <c r="J26" s="21">
        <f>VLOOKUP(B26,RMS!B:E,4,FALSE)</f>
        <v>2666863.0425005001</v>
      </c>
      <c r="K26" s="22">
        <f t="shared" si="1"/>
        <v>7.1530998684465885E-3</v>
      </c>
      <c r="L26" s="22">
        <f t="shared" si="2"/>
        <v>-1.01005001924932E-2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1338600.7849000001</v>
      </c>
      <c r="F27" s="25">
        <f>VLOOKUP(C27,RA!B31:I66,8,0)</f>
        <v>68512.2399</v>
      </c>
      <c r="G27" s="16">
        <f t="shared" si="0"/>
        <v>1270088.5450000002</v>
      </c>
      <c r="H27" s="27">
        <f>RA!J31</f>
        <v>5.1181980970613399</v>
      </c>
      <c r="I27" s="20">
        <f>VLOOKUP(B27,RMS!B:D,3,FALSE)</f>
        <v>1338600.75191504</v>
      </c>
      <c r="J27" s="21">
        <f>VLOOKUP(B27,RMS!B:E,4,FALSE)</f>
        <v>1270088.2835035401</v>
      </c>
      <c r="K27" s="22">
        <f t="shared" si="1"/>
        <v>3.2984960125759244E-2</v>
      </c>
      <c r="L27" s="22">
        <f t="shared" si="2"/>
        <v>0.26149646006524563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261437.70869999999</v>
      </c>
      <c r="F28" s="25">
        <f>VLOOKUP(C28,RA!B32:I67,8,0)</f>
        <v>59548.564200000001</v>
      </c>
      <c r="G28" s="16">
        <f t="shared" si="0"/>
        <v>201889.14449999999</v>
      </c>
      <c r="H28" s="27">
        <f>RA!J32</f>
        <v>22.777343213458199</v>
      </c>
      <c r="I28" s="20">
        <f>VLOOKUP(B28,RMS!B:D,3,FALSE)</f>
        <v>261437.560058528</v>
      </c>
      <c r="J28" s="21">
        <f>VLOOKUP(B28,RMS!B:E,4,FALSE)</f>
        <v>201889.140963841</v>
      </c>
      <c r="K28" s="22">
        <f t="shared" si="1"/>
        <v>0.1486414719838649</v>
      </c>
      <c r="L28" s="22">
        <f t="shared" si="2"/>
        <v>3.5361589980311692E-3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84.615799999999993</v>
      </c>
      <c r="F29" s="25">
        <f>VLOOKUP(C29,RA!B33:I68,8,0)</f>
        <v>16.4755</v>
      </c>
      <c r="G29" s="16">
        <f t="shared" si="0"/>
        <v>68.140299999999996</v>
      </c>
      <c r="H29" s="27">
        <f>RA!J33</f>
        <v>19.470949869882499</v>
      </c>
      <c r="I29" s="20">
        <f>VLOOKUP(B29,RMS!B:D,3,FALSE)</f>
        <v>84.615600000000001</v>
      </c>
      <c r="J29" s="21">
        <f>VLOOKUP(B29,RMS!B:E,4,FALSE)</f>
        <v>68.140299999999996</v>
      </c>
      <c r="K29" s="22">
        <f t="shared" si="1"/>
        <v>1.9999999999242846E-4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8.9000246090566595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730437.99490000005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730437.9939</v>
      </c>
      <c r="J31" s="21">
        <f>VLOOKUP(B31,RMS!B:E,4,FALSE)</f>
        <v>665428.83429999999</v>
      </c>
      <c r="K31" s="22">
        <f t="shared" si="1"/>
        <v>1.0000000474974513E-3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5.60914652299883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613682.90449999995</v>
      </c>
      <c r="F35" s="25">
        <f>VLOOKUP(C35,RA!B8:I74,8,0)</f>
        <v>34422.373299999999</v>
      </c>
      <c r="G35" s="16">
        <f t="shared" si="0"/>
        <v>579260.53119999997</v>
      </c>
      <c r="H35" s="27">
        <f>RA!J39</f>
        <v>5.26848677020471</v>
      </c>
      <c r="I35" s="20">
        <f>VLOOKUP(B35,RMS!B:D,3,FALSE)</f>
        <v>613682.905982906</v>
      </c>
      <c r="J35" s="21">
        <f>VLOOKUP(B35,RMS!B:E,4,FALSE)</f>
        <v>579260.53179487202</v>
      </c>
      <c r="K35" s="22">
        <f t="shared" si="1"/>
        <v>-1.4829060528427362E-3</v>
      </c>
      <c r="L35" s="22">
        <f t="shared" si="2"/>
        <v>-5.9487204998731613E-4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1442548.3524</v>
      </c>
      <c r="F36" s="25">
        <f>VLOOKUP(C36,RA!B8:I75,8,0)</f>
        <v>76000.469100000002</v>
      </c>
      <c r="G36" s="16">
        <f t="shared" si="0"/>
        <v>1366547.8832999999</v>
      </c>
      <c r="H36" s="27">
        <f>RA!J40</f>
        <v>0</v>
      </c>
      <c r="I36" s="20">
        <f>VLOOKUP(B36,RMS!B:D,3,FALSE)</f>
        <v>1442548.3317811999</v>
      </c>
      <c r="J36" s="21">
        <f>VLOOKUP(B36,RMS!B:E,4,FALSE)</f>
        <v>1366547.87920513</v>
      </c>
      <c r="K36" s="22">
        <f t="shared" si="1"/>
        <v>2.0618800073862076E-2</v>
      </c>
      <c r="L36" s="22">
        <f t="shared" si="2"/>
        <v>4.0948698297142982E-3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17.023138581540302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162607.22349999999</v>
      </c>
      <c r="F39" s="25">
        <f>VLOOKUP(C39,RA!B8:I78,8,0)</f>
        <v>27680.852999999999</v>
      </c>
      <c r="G39" s="16">
        <f t="shared" si="0"/>
        <v>134926.37049999999</v>
      </c>
      <c r="H39" s="27">
        <f>RA!J43</f>
        <v>0</v>
      </c>
      <c r="I39" s="20">
        <f>VLOOKUP(B39,RMS!B:D,3,FALSE)</f>
        <v>162607.222902957</v>
      </c>
      <c r="J39" s="21">
        <f>VLOOKUP(B39,RMS!B:E,4,FALSE)</f>
        <v>134926.37063762199</v>
      </c>
      <c r="K39" s="22">
        <f t="shared" si="1"/>
        <v>5.9704299201257527E-4</v>
      </c>
      <c r="L39" s="22">
        <f t="shared" si="2"/>
        <v>-1.3762200251221657E-4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51402819.527099997</v>
      </c>
      <c r="E7" s="44">
        <v>70159305.355100006</v>
      </c>
      <c r="F7" s="45">
        <v>73.2658615516971</v>
      </c>
      <c r="G7" s="44">
        <v>24917008.4826</v>
      </c>
      <c r="H7" s="45">
        <v>106.29611120049</v>
      </c>
      <c r="I7" s="44">
        <v>4499328.3452000003</v>
      </c>
      <c r="J7" s="45">
        <v>8.7530769451817996</v>
      </c>
      <c r="K7" s="44">
        <v>2898902.4481000002</v>
      </c>
      <c r="L7" s="45">
        <v>11.6342314934169</v>
      </c>
      <c r="M7" s="45">
        <v>0.55207994258273496</v>
      </c>
      <c r="N7" s="44">
        <v>776935943.09809995</v>
      </c>
      <c r="O7" s="44">
        <v>776935943.09809995</v>
      </c>
      <c r="P7" s="44">
        <v>1643361</v>
      </c>
      <c r="Q7" s="44">
        <v>1550931</v>
      </c>
      <c r="R7" s="45">
        <v>5.9596461738143001</v>
      </c>
      <c r="S7" s="44">
        <v>31.279079597909401</v>
      </c>
      <c r="T7" s="44">
        <v>31.070719181382</v>
      </c>
      <c r="U7" s="46">
        <v>0.666133464302194</v>
      </c>
    </row>
    <row r="8" spans="1:23" ht="12" thickBot="1">
      <c r="A8" s="70">
        <v>41665</v>
      </c>
      <c r="B8" s="60" t="s">
        <v>6</v>
      </c>
      <c r="C8" s="61"/>
      <c r="D8" s="47">
        <v>2029924.1891999999</v>
      </c>
      <c r="E8" s="47">
        <v>2672086.7036000001</v>
      </c>
      <c r="F8" s="48">
        <v>75.967751587744601</v>
      </c>
      <c r="G8" s="47">
        <v>1091151.4240999999</v>
      </c>
      <c r="H8" s="48">
        <v>86.035058413117696</v>
      </c>
      <c r="I8" s="47">
        <v>257319.60870000001</v>
      </c>
      <c r="J8" s="48">
        <v>12.6763161929417</v>
      </c>
      <c r="K8" s="47">
        <v>237725.82019999999</v>
      </c>
      <c r="L8" s="48">
        <v>21.786693849213499</v>
      </c>
      <c r="M8" s="48">
        <v>8.2421793659248996E-2</v>
      </c>
      <c r="N8" s="47">
        <v>30321662.762200002</v>
      </c>
      <c r="O8" s="47">
        <v>30321662.762200002</v>
      </c>
      <c r="P8" s="47">
        <v>66281</v>
      </c>
      <c r="Q8" s="47">
        <v>63852</v>
      </c>
      <c r="R8" s="48">
        <v>3.80410950322621</v>
      </c>
      <c r="S8" s="47">
        <v>30.626034447277501</v>
      </c>
      <c r="T8" s="47">
        <v>32.348596792582804</v>
      </c>
      <c r="U8" s="49">
        <v>-5.62450338867973</v>
      </c>
    </row>
    <row r="9" spans="1:23" ht="12" thickBot="1">
      <c r="A9" s="71"/>
      <c r="B9" s="60" t="s">
        <v>7</v>
      </c>
      <c r="C9" s="61"/>
      <c r="D9" s="47">
        <v>247960.43340000001</v>
      </c>
      <c r="E9" s="47">
        <v>337337.36910000001</v>
      </c>
      <c r="F9" s="48">
        <v>73.505177935532799</v>
      </c>
      <c r="G9" s="47">
        <v>139193.77830000001</v>
      </c>
      <c r="H9" s="48">
        <v>78.140457446006394</v>
      </c>
      <c r="I9" s="47">
        <v>45220.832300000002</v>
      </c>
      <c r="J9" s="48">
        <v>18.2371161720997</v>
      </c>
      <c r="K9" s="47">
        <v>32231.587599999999</v>
      </c>
      <c r="L9" s="48">
        <v>23.155911128823799</v>
      </c>
      <c r="M9" s="48">
        <v>0.402997359646039</v>
      </c>
      <c r="N9" s="47">
        <v>4054214.4759999998</v>
      </c>
      <c r="O9" s="47">
        <v>4054214.4759999998</v>
      </c>
      <c r="P9" s="47">
        <v>12918</v>
      </c>
      <c r="Q9" s="47">
        <v>12692</v>
      </c>
      <c r="R9" s="48">
        <v>1.7806492278600801</v>
      </c>
      <c r="S9" s="47">
        <v>19.194955364607502</v>
      </c>
      <c r="T9" s="47">
        <v>19.398627568547099</v>
      </c>
      <c r="U9" s="49">
        <v>-1.06107151629604</v>
      </c>
    </row>
    <row r="10" spans="1:23" ht="12" thickBot="1">
      <c r="A10" s="71"/>
      <c r="B10" s="60" t="s">
        <v>8</v>
      </c>
      <c r="C10" s="61"/>
      <c r="D10" s="47">
        <v>538197.62760000001</v>
      </c>
      <c r="E10" s="47">
        <v>703456.97770000005</v>
      </c>
      <c r="F10" s="48">
        <v>76.5075398583256</v>
      </c>
      <c r="G10" s="47">
        <v>244464.94639999999</v>
      </c>
      <c r="H10" s="48">
        <v>120.15329212859299</v>
      </c>
      <c r="I10" s="47">
        <v>122891.0383</v>
      </c>
      <c r="J10" s="48">
        <v>22.8338127107716</v>
      </c>
      <c r="K10" s="47">
        <v>33637.237800000003</v>
      </c>
      <c r="L10" s="48">
        <v>13.7595341562638</v>
      </c>
      <c r="M10" s="48">
        <v>2.6534224073535602</v>
      </c>
      <c r="N10" s="47">
        <v>6066163.9633999998</v>
      </c>
      <c r="O10" s="47">
        <v>6066163.9633999998</v>
      </c>
      <c r="P10" s="47">
        <v>167796</v>
      </c>
      <c r="Q10" s="47">
        <v>158773</v>
      </c>
      <c r="R10" s="48">
        <v>5.68295617012968</v>
      </c>
      <c r="S10" s="47">
        <v>3.2074520703711702</v>
      </c>
      <c r="T10" s="47">
        <v>3.0653622826299198</v>
      </c>
      <c r="U10" s="49">
        <v>4.4299894316052599</v>
      </c>
    </row>
    <row r="11" spans="1:23" ht="12" thickBot="1">
      <c r="A11" s="71"/>
      <c r="B11" s="60" t="s">
        <v>9</v>
      </c>
      <c r="C11" s="61"/>
      <c r="D11" s="47">
        <v>159380.34409999999</v>
      </c>
      <c r="E11" s="47">
        <v>188452.60010000001</v>
      </c>
      <c r="F11" s="48">
        <v>84.573173315426203</v>
      </c>
      <c r="G11" s="47">
        <v>79324.766499999998</v>
      </c>
      <c r="H11" s="48">
        <v>100.921289947951</v>
      </c>
      <c r="I11" s="47">
        <v>25957.8141</v>
      </c>
      <c r="J11" s="48">
        <v>16.286709786316699</v>
      </c>
      <c r="K11" s="47">
        <v>17719.534299999999</v>
      </c>
      <c r="L11" s="48">
        <v>22.337959608113099</v>
      </c>
      <c r="M11" s="48">
        <v>0.46492642868159401</v>
      </c>
      <c r="N11" s="47">
        <v>3054702.2181000002</v>
      </c>
      <c r="O11" s="47">
        <v>3054702.2181000002</v>
      </c>
      <c r="P11" s="47">
        <v>6089</v>
      </c>
      <c r="Q11" s="47">
        <v>5815</v>
      </c>
      <c r="R11" s="48">
        <v>4.7119518486672396</v>
      </c>
      <c r="S11" s="47">
        <v>26.1751263097389</v>
      </c>
      <c r="T11" s="47">
        <v>26.142840705073102</v>
      </c>
      <c r="U11" s="49">
        <v>0.123344599310587</v>
      </c>
    </row>
    <row r="12" spans="1:23" ht="12" thickBot="1">
      <c r="A12" s="71"/>
      <c r="B12" s="60" t="s">
        <v>10</v>
      </c>
      <c r="C12" s="61"/>
      <c r="D12" s="47">
        <v>424693.0393</v>
      </c>
      <c r="E12" s="47">
        <v>666172.73259999999</v>
      </c>
      <c r="F12" s="48">
        <v>63.751189221220301</v>
      </c>
      <c r="G12" s="47">
        <v>444022.84240000002</v>
      </c>
      <c r="H12" s="48">
        <v>-4.3533352913827503</v>
      </c>
      <c r="I12" s="47">
        <v>-22481.6705</v>
      </c>
      <c r="J12" s="48">
        <v>-5.2936282019256504</v>
      </c>
      <c r="K12" s="47">
        <v>4883.6758</v>
      </c>
      <c r="L12" s="48">
        <v>1.0998703971181101</v>
      </c>
      <c r="M12" s="48">
        <v>-5.6034322139074</v>
      </c>
      <c r="N12" s="47">
        <v>10855997.688300001</v>
      </c>
      <c r="O12" s="47">
        <v>10855997.688300001</v>
      </c>
      <c r="P12" s="47">
        <v>3235</v>
      </c>
      <c r="Q12" s="47">
        <v>3487</v>
      </c>
      <c r="R12" s="48">
        <v>-7.2268425580728399</v>
      </c>
      <c r="S12" s="47">
        <v>131.28069221020101</v>
      </c>
      <c r="T12" s="47">
        <v>131.11002520791499</v>
      </c>
      <c r="U12" s="49">
        <v>0.130001601463649</v>
      </c>
    </row>
    <row r="13" spans="1:23" ht="12" thickBot="1">
      <c r="A13" s="71"/>
      <c r="B13" s="60" t="s">
        <v>11</v>
      </c>
      <c r="C13" s="61"/>
      <c r="D13" s="47">
        <v>840290.05149999994</v>
      </c>
      <c r="E13" s="47">
        <v>1311464.1568</v>
      </c>
      <c r="F13" s="48">
        <v>64.072666198543004</v>
      </c>
      <c r="G13" s="47">
        <v>406543.81060000003</v>
      </c>
      <c r="H13" s="48">
        <v>106.691143633414</v>
      </c>
      <c r="I13" s="47">
        <v>100186.3509</v>
      </c>
      <c r="J13" s="48">
        <v>11.922829589753899</v>
      </c>
      <c r="K13" s="47">
        <v>74179.861999999994</v>
      </c>
      <c r="L13" s="48">
        <v>18.246462021035601</v>
      </c>
      <c r="M13" s="48">
        <v>0.35058691400639203</v>
      </c>
      <c r="N13" s="47">
        <v>14103710.456700001</v>
      </c>
      <c r="O13" s="47">
        <v>14103710.456700001</v>
      </c>
      <c r="P13" s="47">
        <v>22862</v>
      </c>
      <c r="Q13" s="47">
        <v>19977</v>
      </c>
      <c r="R13" s="48">
        <v>14.441607849026401</v>
      </c>
      <c r="S13" s="47">
        <v>36.754879341265003</v>
      </c>
      <c r="T13" s="47">
        <v>35.915056374831103</v>
      </c>
      <c r="U13" s="49">
        <v>2.2849291889554699</v>
      </c>
    </row>
    <row r="14" spans="1:23" ht="12" thickBot="1">
      <c r="A14" s="71"/>
      <c r="B14" s="60" t="s">
        <v>12</v>
      </c>
      <c r="C14" s="61"/>
      <c r="D14" s="47">
        <v>484732.8284</v>
      </c>
      <c r="E14" s="47">
        <v>637253.08440000005</v>
      </c>
      <c r="F14" s="48">
        <v>76.065983871446605</v>
      </c>
      <c r="G14" s="47">
        <v>261183.21309999999</v>
      </c>
      <c r="H14" s="48">
        <v>85.591111559841707</v>
      </c>
      <c r="I14" s="47">
        <v>56562.556900000003</v>
      </c>
      <c r="J14" s="48">
        <v>11.668810855394501</v>
      </c>
      <c r="K14" s="47">
        <v>32796.646000000001</v>
      </c>
      <c r="L14" s="48">
        <v>12.5569502001046</v>
      </c>
      <c r="M14" s="48">
        <v>0.72464455359246205</v>
      </c>
      <c r="N14" s="47">
        <v>7434646.0321000004</v>
      </c>
      <c r="O14" s="47">
        <v>7434646.0321000004</v>
      </c>
      <c r="P14" s="47">
        <v>5739</v>
      </c>
      <c r="Q14" s="47">
        <v>5382</v>
      </c>
      <c r="R14" s="48">
        <v>6.6332218506131504</v>
      </c>
      <c r="S14" s="47">
        <v>84.462942742638106</v>
      </c>
      <c r="T14" s="47">
        <v>87.800587569676694</v>
      </c>
      <c r="U14" s="49">
        <v>-3.9516085026880199</v>
      </c>
    </row>
    <row r="15" spans="1:23" ht="12" thickBot="1">
      <c r="A15" s="71"/>
      <c r="B15" s="60" t="s">
        <v>13</v>
      </c>
      <c r="C15" s="61"/>
      <c r="D15" s="47">
        <v>241733.698</v>
      </c>
      <c r="E15" s="47">
        <v>331814.1801</v>
      </c>
      <c r="F15" s="48">
        <v>72.852130046747206</v>
      </c>
      <c r="G15" s="47">
        <v>122521.69500000001</v>
      </c>
      <c r="H15" s="48">
        <v>97.298689019932397</v>
      </c>
      <c r="I15" s="47">
        <v>27954.835299999999</v>
      </c>
      <c r="J15" s="48">
        <v>11.564310450419701</v>
      </c>
      <c r="K15" s="47">
        <v>21841.8125</v>
      </c>
      <c r="L15" s="48">
        <v>17.8268938411275</v>
      </c>
      <c r="M15" s="48">
        <v>0.27987708437658299</v>
      </c>
      <c r="N15" s="47">
        <v>4270671.4364</v>
      </c>
      <c r="O15" s="47">
        <v>4270671.4364</v>
      </c>
      <c r="P15" s="47">
        <v>6337</v>
      </c>
      <c r="Q15" s="47">
        <v>5967</v>
      </c>
      <c r="R15" s="48">
        <v>6.2007709066532497</v>
      </c>
      <c r="S15" s="47">
        <v>38.146393877229002</v>
      </c>
      <c r="T15" s="47">
        <v>39.864390145801899</v>
      </c>
      <c r="U15" s="49">
        <v>-4.5036924698626901</v>
      </c>
    </row>
    <row r="16" spans="1:23" ht="12" thickBot="1">
      <c r="A16" s="71"/>
      <c r="B16" s="60" t="s">
        <v>14</v>
      </c>
      <c r="C16" s="61"/>
      <c r="D16" s="47">
        <v>2762825.5603999998</v>
      </c>
      <c r="E16" s="47">
        <v>3655284.0425999998</v>
      </c>
      <c r="F16" s="48">
        <v>75.584428684639406</v>
      </c>
      <c r="G16" s="47">
        <v>963828.83589999995</v>
      </c>
      <c r="H16" s="48">
        <v>186.651058517059</v>
      </c>
      <c r="I16" s="47">
        <v>90816.193400000004</v>
      </c>
      <c r="J16" s="48">
        <v>3.28707663276619</v>
      </c>
      <c r="K16" s="47">
        <v>76066.764800000004</v>
      </c>
      <c r="L16" s="48">
        <v>7.8921445350792698</v>
      </c>
      <c r="M16" s="48">
        <v>0.193901089901486</v>
      </c>
      <c r="N16" s="47">
        <v>30486338.061999999</v>
      </c>
      <c r="O16" s="47">
        <v>30486338.061999999</v>
      </c>
      <c r="P16" s="47">
        <v>100387</v>
      </c>
      <c r="Q16" s="47">
        <v>94360</v>
      </c>
      <c r="R16" s="48">
        <v>6.3872403560830904</v>
      </c>
      <c r="S16" s="47">
        <v>27.521746445256898</v>
      </c>
      <c r="T16" s="47">
        <v>29.098277029461599</v>
      </c>
      <c r="U16" s="49">
        <v>-5.7283086570855497</v>
      </c>
    </row>
    <row r="17" spans="1:21" ht="12" thickBot="1">
      <c r="A17" s="71"/>
      <c r="B17" s="60" t="s">
        <v>15</v>
      </c>
      <c r="C17" s="61"/>
      <c r="D17" s="47">
        <v>3770497.8330999999</v>
      </c>
      <c r="E17" s="47">
        <v>4860915.3633000003</v>
      </c>
      <c r="F17" s="48">
        <v>77.567650355884197</v>
      </c>
      <c r="G17" s="47">
        <v>926978.93469999998</v>
      </c>
      <c r="H17" s="48">
        <v>306.75118839893099</v>
      </c>
      <c r="I17" s="47">
        <v>-195937.22020000001</v>
      </c>
      <c r="J17" s="48">
        <v>-5.1965875296341402</v>
      </c>
      <c r="K17" s="47">
        <v>49828.298600000002</v>
      </c>
      <c r="L17" s="48">
        <v>5.3753431426277301</v>
      </c>
      <c r="M17" s="48">
        <v>-4.9322478532309404</v>
      </c>
      <c r="N17" s="47">
        <v>40658513.439400002</v>
      </c>
      <c r="O17" s="47">
        <v>40658513.439400002</v>
      </c>
      <c r="P17" s="47">
        <v>31920</v>
      </c>
      <c r="Q17" s="47">
        <v>29537</v>
      </c>
      <c r="R17" s="48">
        <v>8.0678471070183093</v>
      </c>
      <c r="S17" s="47">
        <v>118.123365698622</v>
      </c>
      <c r="T17" s="47">
        <v>116.6751988963</v>
      </c>
      <c r="U17" s="49">
        <v>1.2259782759804301</v>
      </c>
    </row>
    <row r="18" spans="1:21" ht="12" thickBot="1">
      <c r="A18" s="71"/>
      <c r="B18" s="60" t="s">
        <v>16</v>
      </c>
      <c r="C18" s="61"/>
      <c r="D18" s="47">
        <v>11456654.1502</v>
      </c>
      <c r="E18" s="47">
        <v>15559253.9144</v>
      </c>
      <c r="F18" s="48">
        <v>73.632413309978404</v>
      </c>
      <c r="G18" s="47">
        <v>4180762.9193000002</v>
      </c>
      <c r="H18" s="48">
        <v>174.03261967598601</v>
      </c>
      <c r="I18" s="47">
        <v>1035351.1653</v>
      </c>
      <c r="J18" s="48">
        <v>9.0371163493830906</v>
      </c>
      <c r="K18" s="47">
        <v>513598.82339999999</v>
      </c>
      <c r="L18" s="48">
        <v>12.284811009709101</v>
      </c>
      <c r="M18" s="48">
        <v>1.01587526709276</v>
      </c>
      <c r="N18" s="47">
        <v>114189018.1785</v>
      </c>
      <c r="O18" s="47">
        <v>114189018.1785</v>
      </c>
      <c r="P18" s="47">
        <v>204642</v>
      </c>
      <c r="Q18" s="47">
        <v>190976</v>
      </c>
      <c r="R18" s="48">
        <v>7.1558729892761397</v>
      </c>
      <c r="S18" s="47">
        <v>55.983884785137001</v>
      </c>
      <c r="T18" s="47">
        <v>55.884318236846497</v>
      </c>
      <c r="U18" s="49">
        <v>0.17784858745082099</v>
      </c>
    </row>
    <row r="19" spans="1:21" ht="12" thickBot="1">
      <c r="A19" s="71"/>
      <c r="B19" s="60" t="s">
        <v>17</v>
      </c>
      <c r="C19" s="61"/>
      <c r="D19" s="47">
        <v>1716413.9923</v>
      </c>
      <c r="E19" s="47">
        <v>2741324.7853000001</v>
      </c>
      <c r="F19" s="48">
        <v>62.612573362486899</v>
      </c>
      <c r="G19" s="47">
        <v>1076370.0537</v>
      </c>
      <c r="H19" s="48">
        <v>59.463187070270301</v>
      </c>
      <c r="I19" s="47">
        <v>172449.8579</v>
      </c>
      <c r="J19" s="48">
        <v>10.0471016126428</v>
      </c>
      <c r="K19" s="47">
        <v>97410.211599999995</v>
      </c>
      <c r="L19" s="48">
        <v>9.0498812434584508</v>
      </c>
      <c r="M19" s="48">
        <v>0.77034681546672701</v>
      </c>
      <c r="N19" s="47">
        <v>29610076.666499998</v>
      </c>
      <c r="O19" s="47">
        <v>29610076.666499998</v>
      </c>
      <c r="P19" s="47">
        <v>29138</v>
      </c>
      <c r="Q19" s="47">
        <v>27242</v>
      </c>
      <c r="R19" s="48">
        <v>6.9598414213347004</v>
      </c>
      <c r="S19" s="47">
        <v>58.906376288695199</v>
      </c>
      <c r="T19" s="47">
        <v>59.5280601864768</v>
      </c>
      <c r="U19" s="49">
        <v>-1.0553762375990801</v>
      </c>
    </row>
    <row r="20" spans="1:21" ht="12" thickBot="1">
      <c r="A20" s="71"/>
      <c r="B20" s="60" t="s">
        <v>18</v>
      </c>
      <c r="C20" s="61"/>
      <c r="D20" s="47">
        <v>2668831.2222000002</v>
      </c>
      <c r="E20" s="47">
        <v>3088240.2028999999</v>
      </c>
      <c r="F20" s="48">
        <v>86.419159354697996</v>
      </c>
      <c r="G20" s="47">
        <v>1394872.3603000001</v>
      </c>
      <c r="H20" s="48">
        <v>91.331572562381595</v>
      </c>
      <c r="I20" s="47">
        <v>157633.17389999999</v>
      </c>
      <c r="J20" s="48">
        <v>5.9064497068517596</v>
      </c>
      <c r="K20" s="47">
        <v>111340.2179</v>
      </c>
      <c r="L20" s="48">
        <v>7.9821079740983398</v>
      </c>
      <c r="M20" s="48">
        <v>0.41577928329166702</v>
      </c>
      <c r="N20" s="47">
        <v>53842214.679200001</v>
      </c>
      <c r="O20" s="47">
        <v>53842214.679200001</v>
      </c>
      <c r="P20" s="47">
        <v>72458</v>
      </c>
      <c r="Q20" s="47">
        <v>67939</v>
      </c>
      <c r="R20" s="48">
        <v>6.6515550714611598</v>
      </c>
      <c r="S20" s="47">
        <v>36.832802757459497</v>
      </c>
      <c r="T20" s="47">
        <v>36.853898672338403</v>
      </c>
      <c r="U20" s="49">
        <v>-5.727480207749E-2</v>
      </c>
    </row>
    <row r="21" spans="1:21" ht="12" thickBot="1">
      <c r="A21" s="71"/>
      <c r="B21" s="60" t="s">
        <v>19</v>
      </c>
      <c r="C21" s="61"/>
      <c r="D21" s="47">
        <v>1358152.0131999999</v>
      </c>
      <c r="E21" s="47">
        <v>2149130.0477999998</v>
      </c>
      <c r="F21" s="48">
        <v>63.195431779026102</v>
      </c>
      <c r="G21" s="47">
        <v>713085.53449999995</v>
      </c>
      <c r="H21" s="48">
        <v>90.461304779139297</v>
      </c>
      <c r="I21" s="47">
        <v>94989.906000000003</v>
      </c>
      <c r="J21" s="48">
        <v>6.9940555311028998</v>
      </c>
      <c r="K21" s="47">
        <v>95202.127999999997</v>
      </c>
      <c r="L21" s="48">
        <v>13.350730507631701</v>
      </c>
      <c r="M21" s="48">
        <v>-2.229172860506E-3</v>
      </c>
      <c r="N21" s="47">
        <v>15794203.7982</v>
      </c>
      <c r="O21" s="47">
        <v>15794203.7982</v>
      </c>
      <c r="P21" s="47">
        <v>57848</v>
      </c>
      <c r="Q21" s="47">
        <v>52027</v>
      </c>
      <c r="R21" s="48">
        <v>11.1884213965825</v>
      </c>
      <c r="S21" s="47">
        <v>23.477942421518499</v>
      </c>
      <c r="T21" s="47">
        <v>23.890300419013201</v>
      </c>
      <c r="U21" s="49">
        <v>-1.75636344144365</v>
      </c>
    </row>
    <row r="22" spans="1:21" ht="12" thickBot="1">
      <c r="A22" s="71"/>
      <c r="B22" s="60" t="s">
        <v>20</v>
      </c>
      <c r="C22" s="61"/>
      <c r="D22" s="47">
        <v>3021801.3398000002</v>
      </c>
      <c r="E22" s="47">
        <v>3991109.8078999999</v>
      </c>
      <c r="F22" s="48">
        <v>75.713309962523397</v>
      </c>
      <c r="G22" s="47">
        <v>1368985.1609</v>
      </c>
      <c r="H22" s="48">
        <v>120.732950663498</v>
      </c>
      <c r="I22" s="47">
        <v>336333.20529999997</v>
      </c>
      <c r="J22" s="48">
        <v>11.130222257504901</v>
      </c>
      <c r="K22" s="47">
        <v>195958.4816</v>
      </c>
      <c r="L22" s="48">
        <v>14.314142124898799</v>
      </c>
      <c r="M22" s="48">
        <v>0.71634931314960704</v>
      </c>
      <c r="N22" s="47">
        <v>41309488.8627</v>
      </c>
      <c r="O22" s="47">
        <v>41309488.8627</v>
      </c>
      <c r="P22" s="47">
        <v>119650</v>
      </c>
      <c r="Q22" s="47">
        <v>112770</v>
      </c>
      <c r="R22" s="48">
        <v>6.1009133634832002</v>
      </c>
      <c r="S22" s="47">
        <v>25.255339237776901</v>
      </c>
      <c r="T22" s="47">
        <v>25.070486604593398</v>
      </c>
      <c r="U22" s="49">
        <v>0.73193486511133499</v>
      </c>
    </row>
    <row r="23" spans="1:21" ht="12" thickBot="1">
      <c r="A23" s="71"/>
      <c r="B23" s="60" t="s">
        <v>21</v>
      </c>
      <c r="C23" s="61"/>
      <c r="D23" s="47">
        <v>4658488.4479</v>
      </c>
      <c r="E23" s="47">
        <v>5777490.1507000001</v>
      </c>
      <c r="F23" s="48">
        <v>80.631698650937196</v>
      </c>
      <c r="G23" s="47">
        <v>3081668.3289999999</v>
      </c>
      <c r="H23" s="48">
        <v>51.167742617249097</v>
      </c>
      <c r="I23" s="47">
        <v>343698.98979999998</v>
      </c>
      <c r="J23" s="48">
        <v>7.3779079554213798</v>
      </c>
      <c r="K23" s="47">
        <v>340170.39309999999</v>
      </c>
      <c r="L23" s="48">
        <v>11.038514102858899</v>
      </c>
      <c r="M23" s="48">
        <v>1.0373027081645E-2</v>
      </c>
      <c r="N23" s="47">
        <v>91790934.614999995</v>
      </c>
      <c r="O23" s="47">
        <v>91790934.614999995</v>
      </c>
      <c r="P23" s="47">
        <v>138344</v>
      </c>
      <c r="Q23" s="47">
        <v>134375</v>
      </c>
      <c r="R23" s="48">
        <v>2.9536744186046602</v>
      </c>
      <c r="S23" s="47">
        <v>33.673223615769402</v>
      </c>
      <c r="T23" s="47">
        <v>34.765514499720901</v>
      </c>
      <c r="U23" s="49">
        <v>-3.24379660354233</v>
      </c>
    </row>
    <row r="24" spans="1:21" ht="12" thickBot="1">
      <c r="A24" s="71"/>
      <c r="B24" s="60" t="s">
        <v>22</v>
      </c>
      <c r="C24" s="61"/>
      <c r="D24" s="47">
        <v>923773.01800000004</v>
      </c>
      <c r="E24" s="47">
        <v>1132054.8177</v>
      </c>
      <c r="F24" s="48">
        <v>81.601438689765303</v>
      </c>
      <c r="G24" s="47">
        <v>452897.1876</v>
      </c>
      <c r="H24" s="48">
        <v>103.969696278149</v>
      </c>
      <c r="I24" s="47">
        <v>145985.5502</v>
      </c>
      <c r="J24" s="48">
        <v>15.803184045802</v>
      </c>
      <c r="K24" s="47">
        <v>57468.092299999997</v>
      </c>
      <c r="L24" s="48">
        <v>12.688992970907099</v>
      </c>
      <c r="M24" s="48">
        <v>1.5402887821282401</v>
      </c>
      <c r="N24" s="47">
        <v>12403952.0284</v>
      </c>
      <c r="O24" s="47">
        <v>12403952.0284</v>
      </c>
      <c r="P24" s="47">
        <v>49125</v>
      </c>
      <c r="Q24" s="47">
        <v>44240</v>
      </c>
      <c r="R24" s="48">
        <v>11.042043399638301</v>
      </c>
      <c r="S24" s="47">
        <v>18.8045398066158</v>
      </c>
      <c r="T24" s="47">
        <v>17.682943858499101</v>
      </c>
      <c r="U24" s="49">
        <v>5.9644955933571104</v>
      </c>
    </row>
    <row r="25" spans="1:21" ht="12" thickBot="1">
      <c r="A25" s="71"/>
      <c r="B25" s="60" t="s">
        <v>23</v>
      </c>
      <c r="C25" s="61"/>
      <c r="D25" s="47">
        <v>938943.67720000003</v>
      </c>
      <c r="E25" s="47">
        <v>1294355.7738000001</v>
      </c>
      <c r="F25" s="48">
        <v>72.541390567094794</v>
      </c>
      <c r="G25" s="47">
        <v>456012.30180000002</v>
      </c>
      <c r="H25" s="48">
        <v>105.903146361127</v>
      </c>
      <c r="I25" s="47">
        <v>75800.102700000003</v>
      </c>
      <c r="J25" s="48">
        <v>8.0729126294392408</v>
      </c>
      <c r="K25" s="47">
        <v>50658.577100000002</v>
      </c>
      <c r="L25" s="48">
        <v>11.1090373878155</v>
      </c>
      <c r="M25" s="48">
        <v>0.49629356052323897</v>
      </c>
      <c r="N25" s="47">
        <v>15889069.0713</v>
      </c>
      <c r="O25" s="47">
        <v>15889069.0713</v>
      </c>
      <c r="P25" s="47">
        <v>37258</v>
      </c>
      <c r="Q25" s="47">
        <v>32395</v>
      </c>
      <c r="R25" s="48">
        <v>15.0115758604723</v>
      </c>
      <c r="S25" s="47">
        <v>25.201129346717501</v>
      </c>
      <c r="T25" s="47">
        <v>24.689845766322001</v>
      </c>
      <c r="U25" s="49">
        <v>2.02881217488817</v>
      </c>
    </row>
    <row r="26" spans="1:21" ht="12" thickBot="1">
      <c r="A26" s="71"/>
      <c r="B26" s="60" t="s">
        <v>24</v>
      </c>
      <c r="C26" s="61"/>
      <c r="D26" s="47">
        <v>2324117.6872</v>
      </c>
      <c r="E26" s="47">
        <v>2335951.1957</v>
      </c>
      <c r="F26" s="48">
        <v>99.493417990847504</v>
      </c>
      <c r="G26" s="47">
        <v>927854.21329999994</v>
      </c>
      <c r="H26" s="48">
        <v>150.483066616043</v>
      </c>
      <c r="I26" s="47">
        <v>437510.20539999998</v>
      </c>
      <c r="J26" s="48">
        <v>18.8247870497081</v>
      </c>
      <c r="K26" s="47">
        <v>189575.60819999999</v>
      </c>
      <c r="L26" s="48">
        <v>20.431615816643902</v>
      </c>
      <c r="M26" s="48">
        <v>1.3078401781437601</v>
      </c>
      <c r="N26" s="47">
        <v>30529050.709899999</v>
      </c>
      <c r="O26" s="47">
        <v>30529050.709899999</v>
      </c>
      <c r="P26" s="47">
        <v>100752</v>
      </c>
      <c r="Q26" s="47">
        <v>93581</v>
      </c>
      <c r="R26" s="48">
        <v>7.6628802855280398</v>
      </c>
      <c r="S26" s="47">
        <v>23.067707710020599</v>
      </c>
      <c r="T26" s="47">
        <v>23.311118948290801</v>
      </c>
      <c r="U26" s="49">
        <v>-1.05520340958891</v>
      </c>
    </row>
    <row r="27" spans="1:21" ht="12" thickBot="1">
      <c r="A27" s="71"/>
      <c r="B27" s="60" t="s">
        <v>25</v>
      </c>
      <c r="C27" s="61"/>
      <c r="D27" s="47">
        <v>526942.196</v>
      </c>
      <c r="E27" s="47">
        <v>632466.49540000001</v>
      </c>
      <c r="F27" s="48">
        <v>83.315432490497102</v>
      </c>
      <c r="G27" s="47">
        <v>319713.15010000003</v>
      </c>
      <c r="H27" s="48">
        <v>64.817179348169702</v>
      </c>
      <c r="I27" s="47">
        <v>133034.8064</v>
      </c>
      <c r="J27" s="48">
        <v>25.2465654506059</v>
      </c>
      <c r="K27" s="47">
        <v>91891.991999999998</v>
      </c>
      <c r="L27" s="48">
        <v>28.7420120102217</v>
      </c>
      <c r="M27" s="48">
        <v>0.44773013953163598</v>
      </c>
      <c r="N27" s="47">
        <v>8852263.9637000002</v>
      </c>
      <c r="O27" s="47">
        <v>8852263.9637000002</v>
      </c>
      <c r="P27" s="47">
        <v>49367</v>
      </c>
      <c r="Q27" s="47">
        <v>46807</v>
      </c>
      <c r="R27" s="48">
        <v>5.46926741726665</v>
      </c>
      <c r="S27" s="47">
        <v>10.673976462009</v>
      </c>
      <c r="T27" s="47">
        <v>10.2534052769885</v>
      </c>
      <c r="U27" s="49">
        <v>3.94015469789964</v>
      </c>
    </row>
    <row r="28" spans="1:21" ht="12" thickBot="1">
      <c r="A28" s="71"/>
      <c r="B28" s="60" t="s">
        <v>26</v>
      </c>
      <c r="C28" s="61"/>
      <c r="D28" s="47">
        <v>1761833.2124999999</v>
      </c>
      <c r="E28" s="47">
        <v>2412477.6701000002</v>
      </c>
      <c r="F28" s="48">
        <v>73.030031918470399</v>
      </c>
      <c r="G28" s="47">
        <v>1484801.7533</v>
      </c>
      <c r="H28" s="48">
        <v>18.657807925151801</v>
      </c>
      <c r="I28" s="47">
        <v>128264.4614</v>
      </c>
      <c r="J28" s="48">
        <v>7.2801704775445701</v>
      </c>
      <c r="K28" s="47">
        <v>48487.676700000004</v>
      </c>
      <c r="L28" s="48">
        <v>3.2655993698980499</v>
      </c>
      <c r="M28" s="48">
        <v>1.64530021088843</v>
      </c>
      <c r="N28" s="47">
        <v>42505092.312600002</v>
      </c>
      <c r="O28" s="47">
        <v>42505092.312600002</v>
      </c>
      <c r="P28" s="47">
        <v>49516</v>
      </c>
      <c r="Q28" s="47">
        <v>46632</v>
      </c>
      <c r="R28" s="48">
        <v>6.1845942700291801</v>
      </c>
      <c r="S28" s="47">
        <v>35.581089193392003</v>
      </c>
      <c r="T28" s="47">
        <v>34.812386970320802</v>
      </c>
      <c r="U28" s="49">
        <v>2.1604235297383299</v>
      </c>
    </row>
    <row r="29" spans="1:21" ht="12" thickBot="1">
      <c r="A29" s="71"/>
      <c r="B29" s="60" t="s">
        <v>27</v>
      </c>
      <c r="C29" s="61"/>
      <c r="D29" s="47">
        <v>918725.79799999995</v>
      </c>
      <c r="E29" s="47">
        <v>983503.23710000003</v>
      </c>
      <c r="F29" s="48">
        <v>93.413601841209399</v>
      </c>
      <c r="G29" s="47">
        <v>619675.19110000005</v>
      </c>
      <c r="H29" s="48">
        <v>48.2592511682045</v>
      </c>
      <c r="I29" s="47">
        <v>186951.89490000001</v>
      </c>
      <c r="J29" s="48">
        <v>20.349041608168701</v>
      </c>
      <c r="K29" s="47">
        <v>113900.2729</v>
      </c>
      <c r="L29" s="48">
        <v>18.3806411061597</v>
      </c>
      <c r="M29" s="48">
        <v>0.64136476709003598</v>
      </c>
      <c r="N29" s="47">
        <v>18858567.362199999</v>
      </c>
      <c r="O29" s="47">
        <v>18858567.362199999</v>
      </c>
      <c r="P29" s="47">
        <v>102795</v>
      </c>
      <c r="Q29" s="47">
        <v>106070</v>
      </c>
      <c r="R29" s="48">
        <v>-3.0875836711605502</v>
      </c>
      <c r="S29" s="47">
        <v>8.9374560824942897</v>
      </c>
      <c r="T29" s="47">
        <v>7.7505545149429604</v>
      </c>
      <c r="U29" s="49">
        <v>13.280082795327999</v>
      </c>
    </row>
    <row r="30" spans="1:21" ht="12" thickBot="1">
      <c r="A30" s="71"/>
      <c r="B30" s="60" t="s">
        <v>28</v>
      </c>
      <c r="C30" s="61"/>
      <c r="D30" s="47">
        <v>3078507.5828999998</v>
      </c>
      <c r="E30" s="47">
        <v>3513817.2757999999</v>
      </c>
      <c r="F30" s="48">
        <v>87.611487486898696</v>
      </c>
      <c r="G30" s="47">
        <v>1178748.902</v>
      </c>
      <c r="H30" s="48">
        <v>161.16737650204001</v>
      </c>
      <c r="I30" s="47">
        <v>411644.55050000001</v>
      </c>
      <c r="J30" s="48">
        <v>13.371562012272999</v>
      </c>
      <c r="K30" s="47">
        <v>193103.56789999999</v>
      </c>
      <c r="L30" s="48">
        <v>16.382078284218</v>
      </c>
      <c r="M30" s="48">
        <v>1.13172938737814</v>
      </c>
      <c r="N30" s="47">
        <v>36798824.459700003</v>
      </c>
      <c r="O30" s="47">
        <v>36798824.459700003</v>
      </c>
      <c r="P30" s="47">
        <v>105947</v>
      </c>
      <c r="Q30" s="47">
        <v>98182</v>
      </c>
      <c r="R30" s="48">
        <v>7.90878165040436</v>
      </c>
      <c r="S30" s="47">
        <v>29.057052893427802</v>
      </c>
      <c r="T30" s="47">
        <v>27.385758704243099</v>
      </c>
      <c r="U30" s="49">
        <v>5.7517677216422802</v>
      </c>
    </row>
    <row r="31" spans="1:21" ht="12" thickBot="1">
      <c r="A31" s="71"/>
      <c r="B31" s="60" t="s">
        <v>29</v>
      </c>
      <c r="C31" s="61"/>
      <c r="D31" s="47">
        <v>1338600.7849000001</v>
      </c>
      <c r="E31" s="47">
        <v>1582248.2590000001</v>
      </c>
      <c r="F31" s="48">
        <v>84.601185514718907</v>
      </c>
      <c r="G31" s="47">
        <v>966696.3469</v>
      </c>
      <c r="H31" s="48">
        <v>38.471691673670101</v>
      </c>
      <c r="I31" s="47">
        <v>68512.2399</v>
      </c>
      <c r="J31" s="48">
        <v>5.1181980970613399</v>
      </c>
      <c r="K31" s="47">
        <v>33665.7785</v>
      </c>
      <c r="L31" s="48">
        <v>3.4825598139435798</v>
      </c>
      <c r="M31" s="48">
        <v>1.03507071431602</v>
      </c>
      <c r="N31" s="47">
        <v>62028123.278800003</v>
      </c>
      <c r="O31" s="47">
        <v>62028123.278800003</v>
      </c>
      <c r="P31" s="47">
        <v>33842</v>
      </c>
      <c r="Q31" s="47">
        <v>32802</v>
      </c>
      <c r="R31" s="48">
        <v>3.17053838180599</v>
      </c>
      <c r="S31" s="47">
        <v>39.554423051238103</v>
      </c>
      <c r="T31" s="47">
        <v>36.613267148344598</v>
      </c>
      <c r="U31" s="49">
        <v>7.4357193861318001</v>
      </c>
    </row>
    <row r="32" spans="1:21" ht="12" thickBot="1">
      <c r="A32" s="71"/>
      <c r="B32" s="60" t="s">
        <v>30</v>
      </c>
      <c r="C32" s="61"/>
      <c r="D32" s="47">
        <v>261437.70869999999</v>
      </c>
      <c r="E32" s="47">
        <v>304919.32819999999</v>
      </c>
      <c r="F32" s="48">
        <v>85.739959563507895</v>
      </c>
      <c r="G32" s="47">
        <v>159801.09330000001</v>
      </c>
      <c r="H32" s="48">
        <v>63.601952465490399</v>
      </c>
      <c r="I32" s="47">
        <v>59548.564200000001</v>
      </c>
      <c r="J32" s="48">
        <v>22.777343213458199</v>
      </c>
      <c r="K32" s="47">
        <v>40365.470999999998</v>
      </c>
      <c r="L32" s="48">
        <v>25.259821548417399</v>
      </c>
      <c r="M32" s="48">
        <v>0.47523521278867298</v>
      </c>
      <c r="N32" s="47">
        <v>4322870.7750000004</v>
      </c>
      <c r="O32" s="47">
        <v>4322870.7750000004</v>
      </c>
      <c r="P32" s="47">
        <v>36327</v>
      </c>
      <c r="Q32" s="47">
        <v>34806</v>
      </c>
      <c r="R32" s="48">
        <v>4.3699362178934802</v>
      </c>
      <c r="S32" s="47">
        <v>7.1967877529110602</v>
      </c>
      <c r="T32" s="47">
        <v>6.7079249784519899</v>
      </c>
      <c r="U32" s="49">
        <v>6.79279132917772</v>
      </c>
    </row>
    <row r="33" spans="1:21" ht="12" thickBot="1">
      <c r="A33" s="71"/>
      <c r="B33" s="60" t="s">
        <v>31</v>
      </c>
      <c r="C33" s="61"/>
      <c r="D33" s="47">
        <v>84.615799999999993</v>
      </c>
      <c r="E33" s="50"/>
      <c r="F33" s="50"/>
      <c r="G33" s="47">
        <v>137.614</v>
      </c>
      <c r="H33" s="48">
        <v>-38.512215326928903</v>
      </c>
      <c r="I33" s="47">
        <v>16.4755</v>
      </c>
      <c r="J33" s="48">
        <v>19.470949869882499</v>
      </c>
      <c r="K33" s="47">
        <v>28.789100000000001</v>
      </c>
      <c r="L33" s="48">
        <v>20.9201825395672</v>
      </c>
      <c r="M33" s="48">
        <v>-0.427717434723559</v>
      </c>
      <c r="N33" s="47">
        <v>1252.6887999999999</v>
      </c>
      <c r="O33" s="47">
        <v>1252.6887999999999</v>
      </c>
      <c r="P33" s="47">
        <v>13</v>
      </c>
      <c r="Q33" s="47">
        <v>12</v>
      </c>
      <c r="R33" s="48">
        <v>8.3333333333333304</v>
      </c>
      <c r="S33" s="47">
        <v>6.5089076923076901</v>
      </c>
      <c r="T33" s="47">
        <v>6.0897833333333304</v>
      </c>
      <c r="U33" s="49">
        <v>6.4392426315967901</v>
      </c>
    </row>
    <row r="34" spans="1:21" ht="12" thickBot="1">
      <c r="A34" s="71"/>
      <c r="B34" s="60" t="s">
        <v>32</v>
      </c>
      <c r="C34" s="61"/>
      <c r="D34" s="47">
        <v>730437.99490000005</v>
      </c>
      <c r="E34" s="47">
        <v>845874.89370000002</v>
      </c>
      <c r="F34" s="48">
        <v>86.352958379570794</v>
      </c>
      <c r="G34" s="47">
        <v>415962.23509999999</v>
      </c>
      <c r="H34" s="48">
        <v>75.601997792996301</v>
      </c>
      <c r="I34" s="47">
        <v>65009.1613</v>
      </c>
      <c r="J34" s="48">
        <v>8.9000246090566595</v>
      </c>
      <c r="K34" s="47">
        <v>41503.349399999999</v>
      </c>
      <c r="L34" s="48">
        <v>9.9776724658723701</v>
      </c>
      <c r="M34" s="48">
        <v>0.56635939604431096</v>
      </c>
      <c r="N34" s="47">
        <v>11052672.3386</v>
      </c>
      <c r="O34" s="47">
        <v>11052672.3386</v>
      </c>
      <c r="P34" s="47">
        <v>25274</v>
      </c>
      <c r="Q34" s="47">
        <v>22903</v>
      </c>
      <c r="R34" s="48">
        <v>10.3523555866044</v>
      </c>
      <c r="S34" s="47">
        <v>28.900767385455399</v>
      </c>
      <c r="T34" s="47">
        <v>28.107895550801199</v>
      </c>
      <c r="U34" s="49">
        <v>2.7434283113645801</v>
      </c>
    </row>
    <row r="35" spans="1:21" ht="12" thickBot="1">
      <c r="A35" s="71"/>
      <c r="B35" s="60" t="s">
        <v>37</v>
      </c>
      <c r="C35" s="61"/>
      <c r="D35" s="50"/>
      <c r="E35" s="47">
        <v>2262549.1581000001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430223.93839999998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692077.48430000001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613682.90449999995</v>
      </c>
      <c r="E38" s="47">
        <v>882048.23340000003</v>
      </c>
      <c r="F38" s="48">
        <v>69.574755808359598</v>
      </c>
      <c r="G38" s="47">
        <v>550458.49</v>
      </c>
      <c r="H38" s="48">
        <v>11.485773341419399</v>
      </c>
      <c r="I38" s="47">
        <v>34422.373299999999</v>
      </c>
      <c r="J38" s="48">
        <v>5.60914652299883</v>
      </c>
      <c r="K38" s="47">
        <v>29062.7844</v>
      </c>
      <c r="L38" s="48">
        <v>5.2797413298139899</v>
      </c>
      <c r="M38" s="48">
        <v>0.184414157509285</v>
      </c>
      <c r="N38" s="47">
        <v>10086352.6162</v>
      </c>
      <c r="O38" s="47">
        <v>10086352.6162</v>
      </c>
      <c r="P38" s="47">
        <v>844</v>
      </c>
      <c r="Q38" s="47">
        <v>832</v>
      </c>
      <c r="R38" s="48">
        <v>1.4423076923076901</v>
      </c>
      <c r="S38" s="47">
        <v>727.112446090047</v>
      </c>
      <c r="T38" s="47">
        <v>715.732350120192</v>
      </c>
      <c r="U38" s="49">
        <v>1.56510812475429</v>
      </c>
    </row>
    <row r="39" spans="1:21" ht="12" customHeight="1" thickBot="1">
      <c r="A39" s="71"/>
      <c r="B39" s="60" t="s">
        <v>34</v>
      </c>
      <c r="C39" s="61"/>
      <c r="D39" s="47">
        <v>1442548.3524</v>
      </c>
      <c r="E39" s="47">
        <v>1537650.3552999999</v>
      </c>
      <c r="F39" s="48">
        <v>93.815108709714096</v>
      </c>
      <c r="G39" s="47">
        <v>842148.0294</v>
      </c>
      <c r="H39" s="48">
        <v>71.293917700877799</v>
      </c>
      <c r="I39" s="47">
        <v>76000.469100000002</v>
      </c>
      <c r="J39" s="48">
        <v>5.26848677020471</v>
      </c>
      <c r="K39" s="47">
        <v>69940.430300000007</v>
      </c>
      <c r="L39" s="48">
        <v>8.3050043292068292</v>
      </c>
      <c r="M39" s="48">
        <v>8.6645717991815002E-2</v>
      </c>
      <c r="N39" s="47">
        <v>23846866.5218</v>
      </c>
      <c r="O39" s="47">
        <v>23846866.5218</v>
      </c>
      <c r="P39" s="47">
        <v>6536</v>
      </c>
      <c r="Q39" s="47">
        <v>6346</v>
      </c>
      <c r="R39" s="48">
        <v>2.99401197604789</v>
      </c>
      <c r="S39" s="47">
        <v>220.70813225214201</v>
      </c>
      <c r="T39" s="47">
        <v>222.76077299086</v>
      </c>
      <c r="U39" s="49">
        <v>-0.93002496907245102</v>
      </c>
    </row>
    <row r="40" spans="1:21" ht="12" thickBot="1">
      <c r="A40" s="71"/>
      <c r="B40" s="60" t="s">
        <v>40</v>
      </c>
      <c r="C40" s="61"/>
      <c r="D40" s="50"/>
      <c r="E40" s="47">
        <v>481560.91389999999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164740.2059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162607.22349999999</v>
      </c>
      <c r="E42" s="52">
        <v>0</v>
      </c>
      <c r="F42" s="53"/>
      <c r="G42" s="52">
        <v>47143.37</v>
      </c>
      <c r="H42" s="54">
        <v>244.920661166141</v>
      </c>
      <c r="I42" s="52">
        <v>27680.852999999999</v>
      </c>
      <c r="J42" s="54">
        <v>17.023138581540302</v>
      </c>
      <c r="K42" s="52">
        <v>4658.5631000000003</v>
      </c>
      <c r="L42" s="54">
        <v>9.8816930143093291</v>
      </c>
      <c r="M42" s="54">
        <v>4.9419293902018797</v>
      </c>
      <c r="N42" s="52">
        <v>1918427.6364</v>
      </c>
      <c r="O42" s="52">
        <v>1918427.6364</v>
      </c>
      <c r="P42" s="52">
        <v>121</v>
      </c>
      <c r="Q42" s="52">
        <v>152</v>
      </c>
      <c r="R42" s="54">
        <v>-20.394736842105299</v>
      </c>
      <c r="S42" s="52">
        <v>1343.8613512396701</v>
      </c>
      <c r="T42" s="52">
        <v>1026.7355026315799</v>
      </c>
      <c r="U42" s="55">
        <v>23.5981076705236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184812.5</v>
      </c>
      <c r="D2" s="32">
        <v>2029926.2301188</v>
      </c>
      <c r="E2" s="32">
        <v>1772604.5887213701</v>
      </c>
      <c r="F2" s="32">
        <v>257321.641397436</v>
      </c>
      <c r="G2" s="32">
        <v>1772604.5887213701</v>
      </c>
      <c r="H2" s="32">
        <v>0.126764035844975</v>
      </c>
    </row>
    <row r="3" spans="1:8" ht="14.25">
      <c r="A3" s="32">
        <v>2</v>
      </c>
      <c r="B3" s="33">
        <v>13</v>
      </c>
      <c r="C3" s="32">
        <v>61472.548999999999</v>
      </c>
      <c r="D3" s="32">
        <v>247960.57424062499</v>
      </c>
      <c r="E3" s="32">
        <v>202739.61825725</v>
      </c>
      <c r="F3" s="32">
        <v>45220.955983374901</v>
      </c>
      <c r="G3" s="32">
        <v>202739.61825725</v>
      </c>
      <c r="H3" s="32">
        <v>0.182371556937482</v>
      </c>
    </row>
    <row r="4" spans="1:8" ht="14.25">
      <c r="A4" s="32">
        <v>3</v>
      </c>
      <c r="B4" s="33">
        <v>14</v>
      </c>
      <c r="C4" s="32">
        <v>238327</v>
      </c>
      <c r="D4" s="32">
        <v>538199.27245128201</v>
      </c>
      <c r="E4" s="32">
        <v>415306.58995470102</v>
      </c>
      <c r="F4" s="32">
        <v>122892.68249658099</v>
      </c>
      <c r="G4" s="32">
        <v>415306.58995470102</v>
      </c>
      <c r="H4" s="32">
        <v>0.228340484253823</v>
      </c>
    </row>
    <row r="5" spans="1:8" ht="14.25">
      <c r="A5" s="32">
        <v>4</v>
      </c>
      <c r="B5" s="33">
        <v>15</v>
      </c>
      <c r="C5" s="32">
        <v>11912</v>
      </c>
      <c r="D5" s="32">
        <v>159380.41407179501</v>
      </c>
      <c r="E5" s="32">
        <v>133422.53022735001</v>
      </c>
      <c r="F5" s="32">
        <v>25957.883844444401</v>
      </c>
      <c r="G5" s="32">
        <v>133422.53022735001</v>
      </c>
      <c r="H5" s="32">
        <v>0.16286746395797</v>
      </c>
    </row>
    <row r="6" spans="1:8" ht="14.25">
      <c r="A6" s="32">
        <v>5</v>
      </c>
      <c r="B6" s="33">
        <v>16</v>
      </c>
      <c r="C6" s="32">
        <v>5626</v>
      </c>
      <c r="D6" s="32">
        <v>424693.03153418802</v>
      </c>
      <c r="E6" s="32">
        <v>447174.71146324801</v>
      </c>
      <c r="F6" s="32">
        <v>-22481.679929059799</v>
      </c>
      <c r="G6" s="32">
        <v>447174.71146324801</v>
      </c>
      <c r="H6" s="32">
        <v>-5.2936305189293001E-2</v>
      </c>
    </row>
    <row r="7" spans="1:8" ht="14.25">
      <c r="A7" s="32">
        <v>6</v>
      </c>
      <c r="B7" s="33">
        <v>17</v>
      </c>
      <c r="C7" s="32">
        <v>43609</v>
      </c>
      <c r="D7" s="32">
        <v>840290.495003419</v>
      </c>
      <c r="E7" s="32">
        <v>740103.70082222205</v>
      </c>
      <c r="F7" s="32">
        <v>100186.79418119699</v>
      </c>
      <c r="G7" s="32">
        <v>740103.70082222205</v>
      </c>
      <c r="H7" s="32">
        <v>0.11922876050238899</v>
      </c>
    </row>
    <row r="8" spans="1:8" ht="14.25">
      <c r="A8" s="32">
        <v>7</v>
      </c>
      <c r="B8" s="33">
        <v>18</v>
      </c>
      <c r="C8" s="32">
        <v>202726</v>
      </c>
      <c r="D8" s="32">
        <v>484732.85362735001</v>
      </c>
      <c r="E8" s="32">
        <v>428170.26844529901</v>
      </c>
      <c r="F8" s="32">
        <v>56562.585182051298</v>
      </c>
      <c r="G8" s="32">
        <v>428170.26844529901</v>
      </c>
      <c r="H8" s="32">
        <v>0.116688160826695</v>
      </c>
    </row>
    <row r="9" spans="1:8" ht="14.25">
      <c r="A9" s="32">
        <v>8</v>
      </c>
      <c r="B9" s="33">
        <v>19</v>
      </c>
      <c r="C9" s="32">
        <v>35292</v>
      </c>
      <c r="D9" s="32">
        <v>241733.851305983</v>
      </c>
      <c r="E9" s="32">
        <v>213778.86332649601</v>
      </c>
      <c r="F9" s="32">
        <v>27954.987979487199</v>
      </c>
      <c r="G9" s="32">
        <v>213778.86332649601</v>
      </c>
      <c r="H9" s="32">
        <v>0.115643662765717</v>
      </c>
    </row>
    <row r="10" spans="1:8" ht="14.25">
      <c r="A10" s="32">
        <v>9</v>
      </c>
      <c r="B10" s="33">
        <v>21</v>
      </c>
      <c r="C10" s="32">
        <v>523222</v>
      </c>
      <c r="D10" s="32">
        <v>2762825.1527999998</v>
      </c>
      <c r="E10" s="32">
        <v>2672009.3670000001</v>
      </c>
      <c r="F10" s="32">
        <v>90815.785799999998</v>
      </c>
      <c r="G10" s="32">
        <v>2672009.3670000001</v>
      </c>
      <c r="H10" s="32">
        <v>3.2870623646944201E-2</v>
      </c>
    </row>
    <row r="11" spans="1:8" ht="14.25">
      <c r="A11" s="32">
        <v>10</v>
      </c>
      <c r="B11" s="33">
        <v>22</v>
      </c>
      <c r="C11" s="32">
        <v>127619.356</v>
      </c>
      <c r="D11" s="32">
        <v>3770497.9870658098</v>
      </c>
      <c r="E11" s="32">
        <v>3966435.05546838</v>
      </c>
      <c r="F11" s="32">
        <v>-195937.06840256401</v>
      </c>
      <c r="G11" s="32">
        <v>3966435.05546838</v>
      </c>
      <c r="H11" s="32">
        <v>-5.1965832915095003E-2</v>
      </c>
    </row>
    <row r="12" spans="1:8" ht="14.25">
      <c r="A12" s="32">
        <v>11</v>
      </c>
      <c r="B12" s="33">
        <v>23</v>
      </c>
      <c r="C12" s="32">
        <v>624213.81200000003</v>
      </c>
      <c r="D12" s="32">
        <v>11456654.563866699</v>
      </c>
      <c r="E12" s="32">
        <v>10421302.7864547</v>
      </c>
      <c r="F12" s="32">
        <v>1035351.77741197</v>
      </c>
      <c r="G12" s="32">
        <v>10421302.7864547</v>
      </c>
      <c r="H12" s="32">
        <v>9.0371213659297997E-2</v>
      </c>
    </row>
    <row r="13" spans="1:8" ht="14.25">
      <c r="A13" s="32">
        <v>12</v>
      </c>
      <c r="B13" s="33">
        <v>24</v>
      </c>
      <c r="C13" s="32">
        <v>66169.801999999996</v>
      </c>
      <c r="D13" s="32">
        <v>1716414.04913504</v>
      </c>
      <c r="E13" s="32">
        <v>1543964.1338641001</v>
      </c>
      <c r="F13" s="32">
        <v>172449.91527093999</v>
      </c>
      <c r="G13" s="32">
        <v>1543964.1338641001</v>
      </c>
      <c r="H13" s="32">
        <v>0.100471046224449</v>
      </c>
    </row>
    <row r="14" spans="1:8" ht="14.25">
      <c r="A14" s="32">
        <v>13</v>
      </c>
      <c r="B14" s="33">
        <v>25</v>
      </c>
      <c r="C14" s="32">
        <v>188740</v>
      </c>
      <c r="D14" s="32">
        <v>2668831.2387999999</v>
      </c>
      <c r="E14" s="32">
        <v>2511198.0482999999</v>
      </c>
      <c r="F14" s="32">
        <v>157633.1905</v>
      </c>
      <c r="G14" s="32">
        <v>2511198.0482999999</v>
      </c>
      <c r="H14" s="32">
        <v>5.9064502921090403E-2</v>
      </c>
    </row>
    <row r="15" spans="1:8" ht="14.25">
      <c r="A15" s="32">
        <v>14</v>
      </c>
      <c r="B15" s="33">
        <v>26</v>
      </c>
      <c r="C15" s="32">
        <v>152547</v>
      </c>
      <c r="D15" s="32">
        <v>1358152.0818443601</v>
      </c>
      <c r="E15" s="32">
        <v>1263162.10685827</v>
      </c>
      <c r="F15" s="32">
        <v>94989.974986090296</v>
      </c>
      <c r="G15" s="32">
        <v>1263162.10685827</v>
      </c>
      <c r="H15" s="32">
        <v>6.9940602570144103E-2</v>
      </c>
    </row>
    <row r="16" spans="1:8" ht="14.25">
      <c r="A16" s="32">
        <v>15</v>
      </c>
      <c r="B16" s="33">
        <v>27</v>
      </c>
      <c r="C16" s="32">
        <v>347815.70799999998</v>
      </c>
      <c r="D16" s="32">
        <v>3021801.75013333</v>
      </c>
      <c r="E16" s="32">
        <v>2685468.1204333301</v>
      </c>
      <c r="F16" s="32">
        <v>336333.62969999999</v>
      </c>
      <c r="G16" s="32">
        <v>2685468.1204333301</v>
      </c>
      <c r="H16" s="32">
        <v>0.111302347907224</v>
      </c>
    </row>
    <row r="17" spans="1:8" ht="14.25">
      <c r="A17" s="32">
        <v>16</v>
      </c>
      <c r="B17" s="33">
        <v>29</v>
      </c>
      <c r="C17" s="32">
        <v>373345.9</v>
      </c>
      <c r="D17" s="32">
        <v>4658490.2615837604</v>
      </c>
      <c r="E17" s="32">
        <v>4314789.5318</v>
      </c>
      <c r="F17" s="32">
        <v>343700.72978376102</v>
      </c>
      <c r="G17" s="32">
        <v>4314789.5318</v>
      </c>
      <c r="H17" s="32">
        <v>7.37794243379854E-2</v>
      </c>
    </row>
    <row r="18" spans="1:8" ht="14.25">
      <c r="A18" s="32">
        <v>17</v>
      </c>
      <c r="B18" s="33">
        <v>31</v>
      </c>
      <c r="C18" s="32">
        <v>81269.675000000003</v>
      </c>
      <c r="D18" s="32">
        <v>923773.04847806494</v>
      </c>
      <c r="E18" s="32">
        <v>777787.44212233997</v>
      </c>
      <c r="F18" s="32">
        <v>145985.606355725</v>
      </c>
      <c r="G18" s="32">
        <v>777787.44212233997</v>
      </c>
      <c r="H18" s="32">
        <v>0.15803189603359799</v>
      </c>
    </row>
    <row r="19" spans="1:8" ht="14.25">
      <c r="A19" s="32">
        <v>18</v>
      </c>
      <c r="B19" s="33">
        <v>32</v>
      </c>
      <c r="C19" s="32">
        <v>50134.116000000002</v>
      </c>
      <c r="D19" s="32">
        <v>938943.67959686904</v>
      </c>
      <c r="E19" s="32">
        <v>863143.56049053802</v>
      </c>
      <c r="F19" s="32">
        <v>75800.119106330501</v>
      </c>
      <c r="G19" s="32">
        <v>863143.56049053802</v>
      </c>
      <c r="H19" s="32">
        <v>8.0729143561491398E-2</v>
      </c>
    </row>
    <row r="20" spans="1:8" ht="14.25">
      <c r="A20" s="32">
        <v>19</v>
      </c>
      <c r="B20" s="33">
        <v>33</v>
      </c>
      <c r="C20" s="32">
        <v>105717.246</v>
      </c>
      <c r="D20" s="32">
        <v>2324117.7096116599</v>
      </c>
      <c r="E20" s="32">
        <v>1886607.41294028</v>
      </c>
      <c r="F20" s="32">
        <v>437510.29667137901</v>
      </c>
      <c r="G20" s="32">
        <v>1886607.41294028</v>
      </c>
      <c r="H20" s="32">
        <v>0.18824790795320001</v>
      </c>
    </row>
    <row r="21" spans="1:8" ht="14.25">
      <c r="A21" s="32">
        <v>20</v>
      </c>
      <c r="B21" s="33">
        <v>34</v>
      </c>
      <c r="C21" s="32">
        <v>63766.858999999997</v>
      </c>
      <c r="D21" s="32">
        <v>526942.16142197303</v>
      </c>
      <c r="E21" s="32">
        <v>393907.38689979701</v>
      </c>
      <c r="F21" s="32">
        <v>133034.77452217601</v>
      </c>
      <c r="G21" s="32">
        <v>393907.38689979701</v>
      </c>
      <c r="H21" s="32">
        <v>0.25246561057702499</v>
      </c>
    </row>
    <row r="22" spans="1:8" ht="14.25">
      <c r="A22" s="32">
        <v>21</v>
      </c>
      <c r="B22" s="33">
        <v>35</v>
      </c>
      <c r="C22" s="32">
        <v>70412</v>
      </c>
      <c r="D22" s="32">
        <v>1761833.21290088</v>
      </c>
      <c r="E22" s="32">
        <v>1633568.7458651201</v>
      </c>
      <c r="F22" s="32">
        <v>128264.46703576299</v>
      </c>
      <c r="G22" s="32">
        <v>1633568.7458651201</v>
      </c>
      <c r="H22" s="32">
        <v>7.2801707957686895E-2</v>
      </c>
    </row>
    <row r="23" spans="1:8" ht="14.25">
      <c r="A23" s="32">
        <v>22</v>
      </c>
      <c r="B23" s="33">
        <v>36</v>
      </c>
      <c r="C23" s="32">
        <v>178375.67999999999</v>
      </c>
      <c r="D23" s="32">
        <v>918725.80041415896</v>
      </c>
      <c r="E23" s="32">
        <v>731773.88123425306</v>
      </c>
      <c r="F23" s="32">
        <v>186951.91917990599</v>
      </c>
      <c r="G23" s="32">
        <v>731773.88123425306</v>
      </c>
      <c r="H23" s="32">
        <v>0.203490441974775</v>
      </c>
    </row>
    <row r="24" spans="1:8" ht="14.25">
      <c r="A24" s="32">
        <v>23</v>
      </c>
      <c r="B24" s="33">
        <v>37</v>
      </c>
      <c r="C24" s="32">
        <v>261046.08199999999</v>
      </c>
      <c r="D24" s="32">
        <v>3078507.5757468999</v>
      </c>
      <c r="E24" s="32">
        <v>2666863.0425005001</v>
      </c>
      <c r="F24" s="32">
        <v>411644.533246401</v>
      </c>
      <c r="G24" s="32">
        <v>2666863.0425005001</v>
      </c>
      <c r="H24" s="32">
        <v>0.13371561482889299</v>
      </c>
    </row>
    <row r="25" spans="1:8" ht="14.25">
      <c r="A25" s="32">
        <v>24</v>
      </c>
      <c r="B25" s="33">
        <v>38</v>
      </c>
      <c r="C25" s="32">
        <v>225878.04399999999</v>
      </c>
      <c r="D25" s="32">
        <v>1338600.75191504</v>
      </c>
      <c r="E25" s="32">
        <v>1270088.2835035401</v>
      </c>
      <c r="F25" s="32">
        <v>68512.468411504393</v>
      </c>
      <c r="G25" s="32">
        <v>1270088.2835035401</v>
      </c>
      <c r="H25" s="32">
        <v>5.1182152941038103E-2</v>
      </c>
    </row>
    <row r="26" spans="1:8" ht="14.25">
      <c r="A26" s="32">
        <v>25</v>
      </c>
      <c r="B26" s="33">
        <v>39</v>
      </c>
      <c r="C26" s="32">
        <v>143409.58300000001</v>
      </c>
      <c r="D26" s="32">
        <v>261437.560058528</v>
      </c>
      <c r="E26" s="32">
        <v>201889.140963841</v>
      </c>
      <c r="F26" s="32">
        <v>59548.419094687502</v>
      </c>
      <c r="G26" s="32">
        <v>201889.140963841</v>
      </c>
      <c r="H26" s="32">
        <v>0.22777300660760599</v>
      </c>
    </row>
    <row r="27" spans="1:8" ht="14.25">
      <c r="A27" s="32">
        <v>26</v>
      </c>
      <c r="B27" s="33">
        <v>40</v>
      </c>
      <c r="C27" s="32">
        <v>22</v>
      </c>
      <c r="D27" s="32">
        <v>84.615600000000001</v>
      </c>
      <c r="E27" s="32">
        <v>68.140299999999996</v>
      </c>
      <c r="F27" s="32">
        <v>16.475300000000001</v>
      </c>
      <c r="G27" s="32">
        <v>68.140299999999996</v>
      </c>
      <c r="H27" s="32">
        <v>0.19470759528975701</v>
      </c>
    </row>
    <row r="28" spans="1:8" ht="14.25">
      <c r="A28" s="32">
        <v>27</v>
      </c>
      <c r="B28" s="33">
        <v>42</v>
      </c>
      <c r="C28" s="32">
        <v>31070.33</v>
      </c>
      <c r="D28" s="32">
        <v>730437.9939</v>
      </c>
      <c r="E28" s="32">
        <v>665428.83429999999</v>
      </c>
      <c r="F28" s="32">
        <v>65009.159599999999</v>
      </c>
      <c r="G28" s="32">
        <v>665428.83429999999</v>
      </c>
      <c r="H28" s="32">
        <v>8.9000243885040894E-2</v>
      </c>
    </row>
    <row r="29" spans="1:8" ht="14.25">
      <c r="A29" s="32">
        <v>28</v>
      </c>
      <c r="B29" s="33">
        <v>75</v>
      </c>
      <c r="C29" s="32">
        <v>863</v>
      </c>
      <c r="D29" s="32">
        <v>613682.905982906</v>
      </c>
      <c r="E29" s="32">
        <v>579260.53179487202</v>
      </c>
      <c r="F29" s="32">
        <v>34422.374188034199</v>
      </c>
      <c r="G29" s="32">
        <v>579260.53179487202</v>
      </c>
      <c r="H29" s="32">
        <v>5.6091466541505701E-2</v>
      </c>
    </row>
    <row r="30" spans="1:8" ht="14.25">
      <c r="A30" s="32">
        <v>29</v>
      </c>
      <c r="B30" s="33">
        <v>76</v>
      </c>
      <c r="C30" s="32">
        <v>7061</v>
      </c>
      <c r="D30" s="32">
        <v>1442548.3317811999</v>
      </c>
      <c r="E30" s="32">
        <v>1366547.87920513</v>
      </c>
      <c r="F30" s="32">
        <v>76000.452576068405</v>
      </c>
      <c r="G30" s="32">
        <v>1366547.87920513</v>
      </c>
      <c r="H30" s="32">
        <v>5.2684857000407301E-2</v>
      </c>
    </row>
    <row r="31" spans="1:8" ht="14.25">
      <c r="A31" s="32">
        <v>30</v>
      </c>
      <c r="B31" s="33">
        <v>99</v>
      </c>
      <c r="C31" s="32">
        <v>132</v>
      </c>
      <c r="D31" s="32">
        <v>162607.222902957</v>
      </c>
      <c r="E31" s="32">
        <v>134926.37063762199</v>
      </c>
      <c r="F31" s="32">
        <v>27680.852265335499</v>
      </c>
      <c r="G31" s="32">
        <v>134926.37063762199</v>
      </c>
      <c r="H31" s="32">
        <v>0.170231381922408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2014-01-27T00:40:30Z</dcterms:modified>
</cp:coreProperties>
</file>