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<sst xmlns="http://schemas.openxmlformats.org/spreadsheetml/2006/main" count="113" uniqueCount="71">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</sst>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23169116.960000001</v>
      </c>
      <c r="F3" s="25">
        <f>RA!I7</f>
        <v>2080164.9547999999</v>
      </c>
      <c r="G3" s="16">
        <f>E3-F3</f>
        <v>21088952.005200002</v>
      </c>
      <c r="H3" s="27">
        <f>RA!J7</f>
        <v>8.9781796966680805</v>
      </c>
      <c r="I3" s="20">
        <f>SUM(I4:I39)</f>
        <v>23169118.874821771</v>
      </c>
      <c r="J3" s="21">
        <f>SUM(J4:J39)</f>
        <v>21088952.04775184</v>
      </c>
      <c r="K3" s="22">
        <f>E3-I3</f>
        <v>-1.914821770042181</v>
      </c>
      <c r="L3" s="22">
        <f>G3-J3</f>
        <v>-4.2551837861537933E-2</v>
      </c>
    </row>
    <row r="4" spans="1:12">
      <c r="A4" s="38">
        <f>RA!A8</f>
        <v>41671</v>
      </c>
      <c r="B4" s="12">
        <v>12</v>
      </c>
      <c r="C4" s="35" t="s">
        <v>6</v>
      </c>
      <c r="D4" s="35"/>
      <c r="E4" s="15">
        <f>VLOOKUP(C4,RA!B8:D39,3,0)</f>
        <v>680195.6764</v>
      </c>
      <c r="F4" s="25">
        <f>VLOOKUP(C4,RA!B8:I43,8,0)</f>
        <v>75518.622900000002</v>
      </c>
      <c r="G4" s="16">
        <f t="shared" ref="G4:G39" si="0">E4-F4</f>
        <v>604677.05350000004</v>
      </c>
      <c r="H4" s="27">
        <f>RA!J8</f>
        <v>11.102484993684399</v>
      </c>
      <c r="I4" s="20">
        <f>VLOOKUP(B4,RMS!B:D,3,FALSE)</f>
        <v>680196.21777435904</v>
      </c>
      <c r="J4" s="21">
        <f>VLOOKUP(B4,RMS!B:E,4,FALSE)</f>
        <v>604677.05574615404</v>
      </c>
      <c r="K4" s="22">
        <f t="shared" ref="K4:K39" si="1">E4-I4</f>
        <v>-0.54137435904704034</v>
      </c>
      <c r="L4" s="22">
        <f t="shared" ref="L4:L39" si="2">G4-J4</f>
        <v>-2.2461540065705776E-3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131729.0147</v>
      </c>
      <c r="F5" s="25">
        <f>VLOOKUP(C5,RA!B9:I44,8,0)</f>
        <v>30670.471099999999</v>
      </c>
      <c r="G5" s="16">
        <f t="shared" si="0"/>
        <v>101058.5436</v>
      </c>
      <c r="H5" s="27">
        <f>RA!J9</f>
        <v>23.283003497634098</v>
      </c>
      <c r="I5" s="20">
        <f>VLOOKUP(B5,RMS!B:D,3,FALSE)</f>
        <v>131729.049422721</v>
      </c>
      <c r="J5" s="21">
        <f>VLOOKUP(B5,RMS!B:E,4,FALSE)</f>
        <v>101058.546304326</v>
      </c>
      <c r="K5" s="22">
        <f t="shared" si="1"/>
        <v>-3.4722721000434831E-2</v>
      </c>
      <c r="L5" s="22">
        <f t="shared" si="2"/>
        <v>-2.7043259906349704E-3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405344.08240000001</v>
      </c>
      <c r="F6" s="25">
        <f>VLOOKUP(C6,RA!B10:I45,8,0)</f>
        <v>94803.670700000002</v>
      </c>
      <c r="G6" s="16">
        <f t="shared" si="0"/>
        <v>310540.4117</v>
      </c>
      <c r="H6" s="27">
        <f>RA!J10</f>
        <v>23.3884432550927</v>
      </c>
      <c r="I6" s="20">
        <f>VLOOKUP(B6,RMS!B:D,3,FALSE)</f>
        <v>405345.47542820498</v>
      </c>
      <c r="J6" s="21">
        <f>VLOOKUP(B6,RMS!B:E,4,FALSE)</f>
        <v>310540.41188119701</v>
      </c>
      <c r="K6" s="22">
        <f t="shared" si="1"/>
        <v>-1.3930282049695961</v>
      </c>
      <c r="L6" s="22">
        <f t="shared" si="2"/>
        <v>-1.8119701417163014E-4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76382.626199999999</v>
      </c>
      <c r="F7" s="25">
        <f>VLOOKUP(C7,RA!B11:I46,8,0)</f>
        <v>13786.139300000001</v>
      </c>
      <c r="G7" s="16">
        <f t="shared" si="0"/>
        <v>62596.486899999996</v>
      </c>
      <c r="H7" s="27">
        <f>RA!J11</f>
        <v>18.048789346287201</v>
      </c>
      <c r="I7" s="20">
        <f>VLOOKUP(B7,RMS!B:D,3,FALSE)</f>
        <v>76382.657196581204</v>
      </c>
      <c r="J7" s="21">
        <f>VLOOKUP(B7,RMS!B:E,4,FALSE)</f>
        <v>62596.486338461502</v>
      </c>
      <c r="K7" s="22">
        <f t="shared" si="1"/>
        <v>-3.099658120481763E-2</v>
      </c>
      <c r="L7" s="22">
        <f t="shared" si="2"/>
        <v>5.6153849436668679E-4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103873.675</v>
      </c>
      <c r="F8" s="25">
        <f>VLOOKUP(C8,RA!B12:I47,8,0)</f>
        <v>-2802.5027</v>
      </c>
      <c r="G8" s="16">
        <f t="shared" si="0"/>
        <v>106676.1777</v>
      </c>
      <c r="H8" s="27">
        <f>RA!J12</f>
        <v>-2.6979912860501001</v>
      </c>
      <c r="I8" s="20">
        <f>VLOOKUP(B8,RMS!B:D,3,FALSE)</f>
        <v>103873.678188034</v>
      </c>
      <c r="J8" s="21">
        <f>VLOOKUP(B8,RMS!B:E,4,FALSE)</f>
        <v>106676.17795641</v>
      </c>
      <c r="K8" s="22">
        <f t="shared" si="1"/>
        <v>-3.1880339956842363E-3</v>
      </c>
      <c r="L8" s="22">
        <f t="shared" si="2"/>
        <v>-2.5640999956522137E-4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376344.08850000001</v>
      </c>
      <c r="F9" s="25">
        <f>VLOOKUP(C9,RA!B13:I48,8,0)</f>
        <v>68937.941500000001</v>
      </c>
      <c r="G9" s="16">
        <f t="shared" si="0"/>
        <v>307406.147</v>
      </c>
      <c r="H9" s="27">
        <f>RA!J13</f>
        <v>18.317795763649901</v>
      </c>
      <c r="I9" s="20">
        <f>VLOOKUP(B9,RMS!B:D,3,FALSE)</f>
        <v>376344.21621965797</v>
      </c>
      <c r="J9" s="21">
        <f>VLOOKUP(B9,RMS!B:E,4,FALSE)</f>
        <v>307406.14750000002</v>
      </c>
      <c r="K9" s="22">
        <f t="shared" si="1"/>
        <v>-0.12771965796127915</v>
      </c>
      <c r="L9" s="22">
        <f t="shared" si="2"/>
        <v>-5.0000002374872565E-4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163397.80989999999</v>
      </c>
      <c r="F10" s="25">
        <f>VLOOKUP(C10,RA!B14:I49,8,0)</f>
        <v>17968.102999999999</v>
      </c>
      <c r="G10" s="16">
        <f t="shared" si="0"/>
        <v>145429.70689999999</v>
      </c>
      <c r="H10" s="27">
        <f>RA!J14</f>
        <v>10.9965384548278</v>
      </c>
      <c r="I10" s="20">
        <f>VLOOKUP(B10,RMS!B:D,3,FALSE)</f>
        <v>163397.81548290601</v>
      </c>
      <c r="J10" s="21">
        <f>VLOOKUP(B10,RMS!B:E,4,FALSE)</f>
        <v>145429.70718547</v>
      </c>
      <c r="K10" s="22">
        <f t="shared" si="1"/>
        <v>-5.5829060147516429E-3</v>
      </c>
      <c r="L10" s="22">
        <f t="shared" si="2"/>
        <v>-2.8547001420520246E-4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86002.588099999994</v>
      </c>
      <c r="F11" s="25">
        <f>VLOOKUP(C11,RA!B15:I50,8,0)</f>
        <v>14111.4295</v>
      </c>
      <c r="G11" s="16">
        <f t="shared" si="0"/>
        <v>71891.158599999995</v>
      </c>
      <c r="H11" s="27">
        <f>RA!J15</f>
        <v>16.408145163715101</v>
      </c>
      <c r="I11" s="20">
        <f>VLOOKUP(B11,RMS!B:D,3,FALSE)</f>
        <v>86002.605747863199</v>
      </c>
      <c r="J11" s="21">
        <f>VLOOKUP(B11,RMS!B:E,4,FALSE)</f>
        <v>71891.157379487195</v>
      </c>
      <c r="K11" s="22">
        <f t="shared" si="1"/>
        <v>-1.7647863205638714E-2</v>
      </c>
      <c r="L11" s="22">
        <f t="shared" si="2"/>
        <v>1.2205128005007282E-3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2449690.2911</v>
      </c>
      <c r="F12" s="25">
        <f>VLOOKUP(C12,RA!B16:I51,8,0)</f>
        <v>145134.6292</v>
      </c>
      <c r="G12" s="16">
        <f t="shared" si="0"/>
        <v>2304555.6619000002</v>
      </c>
      <c r="H12" s="27">
        <f>RA!J16</f>
        <v>5.9246113570882999</v>
      </c>
      <c r="I12" s="20">
        <f>VLOOKUP(B12,RMS!B:D,3,FALSE)</f>
        <v>2449689.9974000002</v>
      </c>
      <c r="J12" s="21">
        <f>VLOOKUP(B12,RMS!B:E,4,FALSE)</f>
        <v>2304555.6619000002</v>
      </c>
      <c r="K12" s="22">
        <f t="shared" si="1"/>
        <v>0.29369999980553985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3617135.81</v>
      </c>
      <c r="F13" s="25">
        <f>VLOOKUP(C13,RA!B17:I52,8,0)</f>
        <v>-190894.07949999999</v>
      </c>
      <c r="G13" s="16">
        <f t="shared" si="0"/>
        <v>3808029.8895</v>
      </c>
      <c r="H13" s="27">
        <f>RA!J17</f>
        <v>-5.2774927325717398</v>
      </c>
      <c r="I13" s="20">
        <f>VLOOKUP(B13,RMS!B:D,3,FALSE)</f>
        <v>3617135.8719094</v>
      </c>
      <c r="J13" s="21">
        <f>VLOOKUP(B13,RMS!B:E,4,FALSE)</f>
        <v>3808029.8892658101</v>
      </c>
      <c r="K13" s="22">
        <f t="shared" si="1"/>
        <v>-6.1909399926662445E-2</v>
      </c>
      <c r="L13" s="22">
        <f t="shared" si="2"/>
        <v>2.3418990895152092E-4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3309029.3102000002</v>
      </c>
      <c r="F14" s="25">
        <f>VLOOKUP(C14,RA!B18:I53,8,0)</f>
        <v>299195.9241</v>
      </c>
      <c r="G14" s="16">
        <f t="shared" si="0"/>
        <v>3009833.3861000002</v>
      </c>
      <c r="H14" s="27">
        <f>RA!J18</f>
        <v>9.0418033825731303</v>
      </c>
      <c r="I14" s="20">
        <f>VLOOKUP(B14,RMS!B:D,3,FALSE)</f>
        <v>3309029.0376991499</v>
      </c>
      <c r="J14" s="21">
        <f>VLOOKUP(B14,RMS!B:E,4,FALSE)</f>
        <v>3009833.4096871801</v>
      </c>
      <c r="K14" s="22">
        <f t="shared" si="1"/>
        <v>0.27250085026025772</v>
      </c>
      <c r="L14" s="22">
        <f t="shared" si="2"/>
        <v>-2.3587179835885763E-2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2003987.0005999999</v>
      </c>
      <c r="F15" s="25">
        <f>VLOOKUP(C15,RA!B19:I54,8,0)</f>
        <v>231336.88769999999</v>
      </c>
      <c r="G15" s="16">
        <f t="shared" si="0"/>
        <v>1772650.1128999998</v>
      </c>
      <c r="H15" s="27">
        <f>RA!J19</f>
        <v>11.5438317529374</v>
      </c>
      <c r="I15" s="20">
        <f>VLOOKUP(B15,RMS!B:D,3,FALSE)</f>
        <v>2003987.0618470099</v>
      </c>
      <c r="J15" s="21">
        <f>VLOOKUP(B15,RMS!B:E,4,FALSE)</f>
        <v>1772650.1126675201</v>
      </c>
      <c r="K15" s="22">
        <f t="shared" si="1"/>
        <v>-6.1247010016813874E-2</v>
      </c>
      <c r="L15" s="22">
        <f t="shared" si="2"/>
        <v>2.3247976787388325E-4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1246323.7235000001</v>
      </c>
      <c r="F16" s="25">
        <f>VLOOKUP(C16,RA!B20:I55,8,0)</f>
        <v>87584.245500000005</v>
      </c>
      <c r="G16" s="16">
        <f t="shared" si="0"/>
        <v>1158739.4780000001</v>
      </c>
      <c r="H16" s="27">
        <f>RA!J20</f>
        <v>7.0274073941271702</v>
      </c>
      <c r="I16" s="20">
        <f>VLOOKUP(B16,RMS!B:D,3,FALSE)</f>
        <v>1246323.7038</v>
      </c>
      <c r="J16" s="21">
        <f>VLOOKUP(B16,RMS!B:E,4,FALSE)</f>
        <v>1158739.4779999999</v>
      </c>
      <c r="K16" s="22">
        <f t="shared" si="1"/>
        <v>1.9700000062584877E-2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1057311.1407999999</v>
      </c>
      <c r="F17" s="25">
        <f>VLOOKUP(C17,RA!B21:I56,8,0)</f>
        <v>89742.655799999993</v>
      </c>
      <c r="G17" s="16">
        <f t="shared" si="0"/>
        <v>967568.48499999999</v>
      </c>
      <c r="H17" s="27">
        <f>RA!J21</f>
        <v>8.4878189907369599</v>
      </c>
      <c r="I17" s="20">
        <f>VLOOKUP(B17,RMS!B:D,3,FALSE)</f>
        <v>1057311.0928283699</v>
      </c>
      <c r="J17" s="21">
        <f>VLOOKUP(B17,RMS!B:E,4,FALSE)</f>
        <v>967568.48449627904</v>
      </c>
      <c r="K17" s="22">
        <f t="shared" si="1"/>
        <v>4.7971630003303289E-2</v>
      </c>
      <c r="L17" s="22">
        <f t="shared" si="2"/>
        <v>5.0372094847261906E-4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1562851.8718000001</v>
      </c>
      <c r="F18" s="25">
        <f>VLOOKUP(C18,RA!B22:I57,8,0)</f>
        <v>194200.16250000001</v>
      </c>
      <c r="G18" s="16">
        <f t="shared" si="0"/>
        <v>1368651.7093</v>
      </c>
      <c r="H18" s="27">
        <f>RA!J22</f>
        <v>12.4260120875264</v>
      </c>
      <c r="I18" s="20">
        <f>VLOOKUP(B18,RMS!B:D,3,FALSE)</f>
        <v>1562851.77568462</v>
      </c>
      <c r="J18" s="21">
        <f>VLOOKUP(B18,RMS!B:E,4,FALSE)</f>
        <v>1368651.7085410301</v>
      </c>
      <c r="K18" s="22">
        <f t="shared" si="1"/>
        <v>9.6115380059927702E-2</v>
      </c>
      <c r="L18" s="22">
        <f t="shared" si="2"/>
        <v>7.5896992348134518E-4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1315107.7189</v>
      </c>
      <c r="F19" s="25">
        <f>VLOOKUP(C19,RA!B23:I58,8,0)</f>
        <v>159899.90580000001</v>
      </c>
      <c r="G19" s="16">
        <f t="shared" si="0"/>
        <v>1155207.8130999999</v>
      </c>
      <c r="H19" s="27">
        <f>RA!J23</f>
        <v>12.158692668441301</v>
      </c>
      <c r="I19" s="20">
        <f>VLOOKUP(B19,RMS!B:D,3,FALSE)</f>
        <v>1315108.1461273499</v>
      </c>
      <c r="J19" s="21">
        <f>VLOOKUP(B19,RMS!B:E,4,FALSE)</f>
        <v>1155207.8464931599</v>
      </c>
      <c r="K19" s="22">
        <f t="shared" si="1"/>
        <v>-0.42722734995186329</v>
      </c>
      <c r="L19" s="22">
        <f t="shared" si="2"/>
        <v>-3.3393159974366426E-2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387254.6643</v>
      </c>
      <c r="F20" s="25">
        <f>VLOOKUP(C20,RA!B24:I59,8,0)</f>
        <v>76520.176800000001</v>
      </c>
      <c r="G20" s="16">
        <f t="shared" si="0"/>
        <v>310734.48749999999</v>
      </c>
      <c r="H20" s="27">
        <f>RA!J24</f>
        <v>19.759652718016302</v>
      </c>
      <c r="I20" s="20">
        <f>VLOOKUP(B20,RMS!B:D,3,FALSE)</f>
        <v>387254.67156847398</v>
      </c>
      <c r="J20" s="21">
        <f>VLOOKUP(B20,RMS!B:E,4,FALSE)</f>
        <v>310734.49147166603</v>
      </c>
      <c r="K20" s="22">
        <f t="shared" si="1"/>
        <v>-7.2684739716351032E-3</v>
      </c>
      <c r="L20" s="22">
        <f t="shared" si="2"/>
        <v>-3.9716660394333303E-3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345591.82130000001</v>
      </c>
      <c r="F21" s="25">
        <f>VLOOKUP(C21,RA!B25:I60,8,0)</f>
        <v>41820.035199999998</v>
      </c>
      <c r="G21" s="16">
        <f t="shared" si="0"/>
        <v>303771.78610000003</v>
      </c>
      <c r="H21" s="27">
        <f>RA!J25</f>
        <v>12.1009910022428</v>
      </c>
      <c r="I21" s="20">
        <f>VLOOKUP(B21,RMS!B:D,3,FALSE)</f>
        <v>345591.82232058101</v>
      </c>
      <c r="J21" s="21">
        <f>VLOOKUP(B21,RMS!B:E,4,FALSE)</f>
        <v>303771.787787662</v>
      </c>
      <c r="K21" s="22">
        <f t="shared" si="1"/>
        <v>-1.0205809958279133E-3</v>
      </c>
      <c r="L21" s="22">
        <f t="shared" si="2"/>
        <v>-1.6876619774848223E-3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369396.44420000003</v>
      </c>
      <c r="F22" s="25">
        <f>VLOOKUP(C22,RA!B26:I61,8,0)</f>
        <v>84392.343999999997</v>
      </c>
      <c r="G22" s="16">
        <f t="shared" si="0"/>
        <v>285004.10020000004</v>
      </c>
      <c r="H22" s="27">
        <f>RA!J26</f>
        <v>22.846008759712898</v>
      </c>
      <c r="I22" s="20">
        <f>VLOOKUP(B22,RMS!B:D,3,FALSE)</f>
        <v>369396.42334349098</v>
      </c>
      <c r="J22" s="21">
        <f>VLOOKUP(B22,RMS!B:E,4,FALSE)</f>
        <v>285004.09205581999</v>
      </c>
      <c r="K22" s="22">
        <f t="shared" si="1"/>
        <v>2.0856509043369442E-2</v>
      </c>
      <c r="L22" s="22">
        <f t="shared" si="2"/>
        <v>8.1441800575703382E-3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188532.03750000001</v>
      </c>
      <c r="F23" s="25">
        <f>VLOOKUP(C23,RA!B27:I62,8,0)</f>
        <v>54979.547899999998</v>
      </c>
      <c r="G23" s="16">
        <f t="shared" si="0"/>
        <v>133552.4896</v>
      </c>
      <c r="H23" s="27">
        <f>RA!J27</f>
        <v>29.161912547621998</v>
      </c>
      <c r="I23" s="20">
        <f>VLOOKUP(B23,RMS!B:D,3,FALSE)</f>
        <v>188532.03567609901</v>
      </c>
      <c r="J23" s="21">
        <f>VLOOKUP(B23,RMS!B:E,4,FALSE)</f>
        <v>133552.490438315</v>
      </c>
      <c r="K23" s="22">
        <f t="shared" si="1"/>
        <v>1.8239009950775653E-3</v>
      </c>
      <c r="L23" s="22">
        <f t="shared" si="2"/>
        <v>-8.3831499796360731E-4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456953.59289999999</v>
      </c>
      <c r="F24" s="25">
        <f>VLOOKUP(C24,RA!B28:I63,8,0)</f>
        <v>54823.376900000003</v>
      </c>
      <c r="G24" s="16">
        <f t="shared" si="0"/>
        <v>402130.21600000001</v>
      </c>
      <c r="H24" s="27">
        <f>RA!J28</f>
        <v>11.9975808816975</v>
      </c>
      <c r="I24" s="20">
        <f>VLOOKUP(B24,RMS!B:D,3,FALSE)</f>
        <v>456953.59302123898</v>
      </c>
      <c r="J24" s="21">
        <f>VLOOKUP(B24,RMS!B:E,4,FALSE)</f>
        <v>402130.20840514702</v>
      </c>
      <c r="K24" s="22">
        <f t="shared" si="1"/>
        <v>-1.2123899068683386E-4</v>
      </c>
      <c r="L24" s="22">
        <f t="shared" si="2"/>
        <v>7.5948529993183911E-3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565466.1925</v>
      </c>
      <c r="F25" s="25">
        <f>VLOOKUP(C25,RA!B29:I64,8,0)</f>
        <v>120997.0586</v>
      </c>
      <c r="G25" s="16">
        <f t="shared" si="0"/>
        <v>444469.13390000002</v>
      </c>
      <c r="H25" s="27">
        <f>RA!J29</f>
        <v>21.397752899259299</v>
      </c>
      <c r="I25" s="20">
        <f>VLOOKUP(B25,RMS!B:D,3,FALSE)</f>
        <v>565466.19308672601</v>
      </c>
      <c r="J25" s="21">
        <f>VLOOKUP(B25,RMS!B:E,4,FALSE)</f>
        <v>444469.11951906799</v>
      </c>
      <c r="K25" s="22">
        <f t="shared" si="1"/>
        <v>-5.8672600425779819E-4</v>
      </c>
      <c r="L25" s="22">
        <f t="shared" si="2"/>
        <v>1.438093202887103E-2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1094864.0153000001</v>
      </c>
      <c r="F26" s="25">
        <f>VLOOKUP(C26,RA!B30:I65,8,0)</f>
        <v>202471.28640000001</v>
      </c>
      <c r="G26" s="16">
        <f t="shared" si="0"/>
        <v>892392.7289000001</v>
      </c>
      <c r="H26" s="27">
        <f>RA!J30</f>
        <v>18.4928250057174</v>
      </c>
      <c r="I26" s="20">
        <f>VLOOKUP(B26,RMS!B:D,3,FALSE)</f>
        <v>1094864.0107318601</v>
      </c>
      <c r="J26" s="21">
        <f>VLOOKUP(B26,RMS!B:E,4,FALSE)</f>
        <v>892392.72480021301</v>
      </c>
      <c r="K26" s="22">
        <f t="shared" si="1"/>
        <v>4.568140022456646E-3</v>
      </c>
      <c r="L26" s="22">
        <f t="shared" si="2"/>
        <v>4.0997870964929461E-3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171802.9013</v>
      </c>
      <c r="F27" s="25">
        <f>VLOOKUP(C27,RA!B31:I66,8,0)</f>
        <v>15552.321</v>
      </c>
      <c r="G27" s="16">
        <f t="shared" si="0"/>
        <v>156250.5803</v>
      </c>
      <c r="H27" s="27">
        <f>RA!J31</f>
        <v>9.05242046689464</v>
      </c>
      <c r="I27" s="20">
        <f>VLOOKUP(B27,RMS!B:D,3,FALSE)</f>
        <v>171802.89865752199</v>
      </c>
      <c r="J27" s="21">
        <f>VLOOKUP(B27,RMS!B:E,4,FALSE)</f>
        <v>156250.58470177001</v>
      </c>
      <c r="K27" s="22">
        <f t="shared" si="1"/>
        <v>2.6424780080560595E-3</v>
      </c>
      <c r="L27" s="22">
        <f t="shared" si="2"/>
        <v>-4.4017700129188597E-3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111685.21120000001</v>
      </c>
      <c r="F28" s="25">
        <f>VLOOKUP(C28,RA!B32:I67,8,0)</f>
        <v>27768.6499</v>
      </c>
      <c r="G28" s="16">
        <f t="shared" si="0"/>
        <v>83916.561300000001</v>
      </c>
      <c r="H28" s="27">
        <f>RA!J32</f>
        <v>24.863318609187498</v>
      </c>
      <c r="I28" s="20">
        <f>VLOOKUP(B28,RMS!B:D,3,FALSE)</f>
        <v>111685.17791142099</v>
      </c>
      <c r="J28" s="21">
        <f>VLOOKUP(B28,RMS!B:E,4,FALSE)</f>
        <v>83916.567517890595</v>
      </c>
      <c r="K28" s="22">
        <f t="shared" si="1"/>
        <v>3.3288579012150876E-2</v>
      </c>
      <c r="L28" s="22">
        <f t="shared" si="2"/>
        <v>-6.217890593688935E-3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123.07769999999999</v>
      </c>
      <c r="F29" s="25">
        <f>VLOOKUP(C29,RA!B33:I68,8,0)</f>
        <v>23.965</v>
      </c>
      <c r="G29" s="16">
        <f t="shared" si="0"/>
        <v>99.11269999999999</v>
      </c>
      <c r="H29" s="27">
        <f>RA!J33</f>
        <v>19.471439586537599</v>
      </c>
      <c r="I29" s="20">
        <f>VLOOKUP(B29,RMS!B:D,3,FALSE)</f>
        <v>123.0771</v>
      </c>
      <c r="J29" s="21">
        <f>VLOOKUP(B29,RMS!B:E,4,FALSE)</f>
        <v>99.112700000000004</v>
      </c>
      <c r="K29" s="22">
        <f t="shared" si="1"/>
        <v>5.9999999999149622E-4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16.371122315943499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143780.0674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143780.06659999999</v>
      </c>
      <c r="J31" s="21">
        <f>VLOOKUP(B31,RMS!B:E,4,FALSE)</f>
        <v>120241.6588</v>
      </c>
      <c r="K31" s="22">
        <f t="shared" si="1"/>
        <v>8.0000000889413059E-4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5.1087913116089796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289718.80229999998</v>
      </c>
      <c r="F35" s="25">
        <f>VLOOKUP(C35,RA!B8:I74,8,0)</f>
        <v>14801.129000000001</v>
      </c>
      <c r="G35" s="16">
        <f t="shared" si="0"/>
        <v>274917.67329999997</v>
      </c>
      <c r="H35" s="27">
        <f>RA!J39</f>
        <v>6.6328446353646298</v>
      </c>
      <c r="I35" s="20">
        <f>VLOOKUP(B35,RMS!B:D,3,FALSE)</f>
        <v>289718.80341880303</v>
      </c>
      <c r="J35" s="21">
        <f>VLOOKUP(B35,RMS!B:E,4,FALSE)</f>
        <v>274917.673675214</v>
      </c>
      <c r="K35" s="22">
        <f t="shared" si="1"/>
        <v>-1.1188030475750566E-3</v>
      </c>
      <c r="L35" s="22">
        <f t="shared" si="2"/>
        <v>-3.7521403282880783E-4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424893.58110000001</v>
      </c>
      <c r="F36" s="25">
        <f>VLOOKUP(C36,RA!B8:I75,8,0)</f>
        <v>28182.5311</v>
      </c>
      <c r="G36" s="16">
        <f t="shared" si="0"/>
        <v>396711.05</v>
      </c>
      <c r="H36" s="27">
        <f>RA!J40</f>
        <v>0</v>
      </c>
      <c r="I36" s="20">
        <f>VLOOKUP(B36,RMS!B:D,3,FALSE)</f>
        <v>424893.57571880298</v>
      </c>
      <c r="J36" s="21">
        <f>VLOOKUP(B36,RMS!B:E,4,FALSE)</f>
        <v>396711.04778974399</v>
      </c>
      <c r="K36" s="22">
        <f t="shared" si="1"/>
        <v>5.3811970283277333E-3</v>
      </c>
      <c r="L36" s="22">
        <f t="shared" si="2"/>
        <v>2.2102560033090413E-3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14.847728112676601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34348.122900000002</v>
      </c>
      <c r="F39" s="25">
        <f>VLOOKUP(C39,RA!B8:I78,8,0)</f>
        <v>5099.9159</v>
      </c>
      <c r="G39" s="16">
        <f t="shared" si="0"/>
        <v>29248.207000000002</v>
      </c>
      <c r="H39" s="27">
        <f>RA!J43</f>
        <v>0</v>
      </c>
      <c r="I39" s="20">
        <f>VLOOKUP(B39,RMS!B:D,3,FALSE)</f>
        <v>34348.122910521102</v>
      </c>
      <c r="J39" s="21">
        <f>VLOOKUP(B39,RMS!B:E,4,FALSE)</f>
        <v>29248.206746842101</v>
      </c>
      <c r="K39" s="22">
        <f t="shared" si="1"/>
        <v>-1.0521100193727762E-5</v>
      </c>
      <c r="L39" s="22">
        <f t="shared" si="2"/>
        <v>2.5315790117019787E-4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23169116.960000001</v>
      </c>
      <c r="E7" s="62">
        <v>23671942.754099999</v>
      </c>
      <c r="F7" s="63">
        <v>97.875857510626602</v>
      </c>
      <c r="G7" s="62">
        <v>29514901.416099999</v>
      </c>
      <c r="H7" s="63">
        <v>-21.500273257353498</v>
      </c>
      <c r="I7" s="62">
        <v>2080164.9547999999</v>
      </c>
      <c r="J7" s="63">
        <v>8.9781796966680805</v>
      </c>
      <c r="K7" s="62">
        <v>3397071.199</v>
      </c>
      <c r="L7" s="63">
        <v>11.5096816726853</v>
      </c>
      <c r="M7" s="63">
        <v>-0.38765930033720197</v>
      </c>
      <c r="N7" s="62">
        <v>23169116.960000001</v>
      </c>
      <c r="O7" s="62">
        <v>1067114827.2752</v>
      </c>
      <c r="P7" s="62">
        <v>769040</v>
      </c>
      <c r="Q7" s="62">
        <v>623941</v>
      </c>
      <c r="R7" s="63">
        <v>23.2552436848997</v>
      </c>
      <c r="S7" s="62">
        <v>30.1273236242588</v>
      </c>
      <c r="T7" s="62">
        <v>28.879729196670802</v>
      </c>
      <c r="U7" s="64">
        <v>4.1410728783867103</v>
      </c>
      <c r="V7" s="52"/>
      <c r="W7" s="52"/>
    </row>
    <row r="8" spans="1:23" ht="14.25" thickBot="1">
      <c r="A8" s="49">
        <v>41671</v>
      </c>
      <c r="B8" s="39" t="s">
        <v>6</v>
      </c>
      <c r="C8" s="40"/>
      <c r="D8" s="65">
        <v>680195.6764</v>
      </c>
      <c r="E8" s="65">
        <v>665260.38679999998</v>
      </c>
      <c r="F8" s="66">
        <v>102.245029148938</v>
      </c>
      <c r="G8" s="65">
        <v>1136795.5560000001</v>
      </c>
      <c r="H8" s="66">
        <v>-40.165522920112501</v>
      </c>
      <c r="I8" s="65">
        <v>75518.622900000002</v>
      </c>
      <c r="J8" s="66">
        <v>11.102484993684399</v>
      </c>
      <c r="K8" s="65">
        <v>241795.2273</v>
      </c>
      <c r="L8" s="66">
        <v>21.2698955431173</v>
      </c>
      <c r="M8" s="66">
        <v>-0.68767529556610096</v>
      </c>
      <c r="N8" s="65">
        <v>680195.6764</v>
      </c>
      <c r="O8" s="65">
        <v>42583691.315300003</v>
      </c>
      <c r="P8" s="65">
        <v>25288</v>
      </c>
      <c r="Q8" s="65">
        <v>19529</v>
      </c>
      <c r="R8" s="66">
        <v>29.489477187772</v>
      </c>
      <c r="S8" s="65">
        <v>26.897962527681099</v>
      </c>
      <c r="T8" s="65">
        <v>25.0929160888934</v>
      </c>
      <c r="U8" s="67">
        <v>6.7107180959526902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131729.0147</v>
      </c>
      <c r="E9" s="65">
        <v>113168.32670000001</v>
      </c>
      <c r="F9" s="66">
        <v>116.40095647009301</v>
      </c>
      <c r="G9" s="65">
        <v>151542.7977</v>
      </c>
      <c r="H9" s="66">
        <v>-13.0747111051916</v>
      </c>
      <c r="I9" s="65">
        <v>30670.471099999999</v>
      </c>
      <c r="J9" s="66">
        <v>23.283003497634098</v>
      </c>
      <c r="K9" s="65">
        <v>28159.654999999999</v>
      </c>
      <c r="L9" s="66">
        <v>18.581981742046199</v>
      </c>
      <c r="M9" s="66">
        <v>8.9163595931838993E-2</v>
      </c>
      <c r="N9" s="65">
        <v>131729.0147</v>
      </c>
      <c r="O9" s="65">
        <v>5556085.6990999999</v>
      </c>
      <c r="P9" s="65">
        <v>6440</v>
      </c>
      <c r="Q9" s="65">
        <v>5872</v>
      </c>
      <c r="R9" s="66">
        <v>9.6730245231607697</v>
      </c>
      <c r="S9" s="65">
        <v>20.454815947204999</v>
      </c>
      <c r="T9" s="65">
        <v>19.291674267711201</v>
      </c>
      <c r="U9" s="67">
        <v>5.6863952357035901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405344.08240000001</v>
      </c>
      <c r="E10" s="65">
        <v>262713.02110000001</v>
      </c>
      <c r="F10" s="66">
        <v>154.29158429330701</v>
      </c>
      <c r="G10" s="65">
        <v>280518.54450000002</v>
      </c>
      <c r="H10" s="66">
        <v>44.498141155869298</v>
      </c>
      <c r="I10" s="65">
        <v>94803.670700000002</v>
      </c>
      <c r="J10" s="66">
        <v>23.3884432550927</v>
      </c>
      <c r="K10" s="65">
        <v>70091.874100000001</v>
      </c>
      <c r="L10" s="66">
        <v>24.986538492466799</v>
      </c>
      <c r="M10" s="66">
        <v>0.35256293139977601</v>
      </c>
      <c r="N10" s="65">
        <v>405344.08240000001</v>
      </c>
      <c r="O10" s="65">
        <v>9482454.0625</v>
      </c>
      <c r="P10" s="65">
        <v>84247</v>
      </c>
      <c r="Q10" s="65">
        <v>68411</v>
      </c>
      <c r="R10" s="66">
        <v>23.1483240999254</v>
      </c>
      <c r="S10" s="65">
        <v>4.8113770508148699</v>
      </c>
      <c r="T10" s="65">
        <v>5.1308592404730202</v>
      </c>
      <c r="U10" s="67">
        <v>-6.6401403648888504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76382.626199999999</v>
      </c>
      <c r="E11" s="65">
        <v>93596.1783</v>
      </c>
      <c r="F11" s="66">
        <v>81.608701965558794</v>
      </c>
      <c r="G11" s="65">
        <v>71230.969500000007</v>
      </c>
      <c r="H11" s="66">
        <v>7.2323270849205397</v>
      </c>
      <c r="I11" s="65">
        <v>13786.139300000001</v>
      </c>
      <c r="J11" s="66">
        <v>18.048789346287201</v>
      </c>
      <c r="K11" s="65">
        <v>14717.3537</v>
      </c>
      <c r="L11" s="66">
        <v>20.661453583051401</v>
      </c>
      <c r="M11" s="66">
        <v>-6.3273222821301003E-2</v>
      </c>
      <c r="N11" s="65">
        <v>76382.626199999999</v>
      </c>
      <c r="O11" s="65">
        <v>4257878.5913000004</v>
      </c>
      <c r="P11" s="65">
        <v>3073</v>
      </c>
      <c r="Q11" s="65">
        <v>2464</v>
      </c>
      <c r="R11" s="66">
        <v>24.715909090909101</v>
      </c>
      <c r="S11" s="65">
        <v>24.856044972339699</v>
      </c>
      <c r="T11" s="65">
        <v>19.263327800324699</v>
      </c>
      <c r="U11" s="67">
        <v>22.5004306929712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103873.675</v>
      </c>
      <c r="E12" s="65">
        <v>178705.91159999999</v>
      </c>
      <c r="F12" s="66">
        <v>58.125483410141399</v>
      </c>
      <c r="G12" s="65">
        <v>299761.0404</v>
      </c>
      <c r="H12" s="66">
        <v>-65.347840112447102</v>
      </c>
      <c r="I12" s="65">
        <v>-2802.5027</v>
      </c>
      <c r="J12" s="66">
        <v>-2.6979912860501001</v>
      </c>
      <c r="K12" s="65">
        <v>22247.914400000001</v>
      </c>
      <c r="L12" s="66">
        <v>7.4218832341629399</v>
      </c>
      <c r="M12" s="66">
        <v>-1.1259669850222001</v>
      </c>
      <c r="N12" s="65">
        <v>103873.675</v>
      </c>
      <c r="O12" s="65">
        <v>12634365.9297</v>
      </c>
      <c r="P12" s="65">
        <v>871</v>
      </c>
      <c r="Q12" s="65">
        <v>604</v>
      </c>
      <c r="R12" s="66">
        <v>44.205298013244999</v>
      </c>
      <c r="S12" s="65">
        <v>119.257950631458</v>
      </c>
      <c r="T12" s="65">
        <v>89.284892384106001</v>
      </c>
      <c r="U12" s="67">
        <v>25.132964375664699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376344.08850000001</v>
      </c>
      <c r="E13" s="65">
        <v>323835.02850000001</v>
      </c>
      <c r="F13" s="66">
        <v>116.214756088377</v>
      </c>
      <c r="G13" s="65">
        <v>474693.2182</v>
      </c>
      <c r="H13" s="66">
        <v>-20.718461087970098</v>
      </c>
      <c r="I13" s="65">
        <v>68937.941500000001</v>
      </c>
      <c r="J13" s="66">
        <v>18.317795763649901</v>
      </c>
      <c r="K13" s="65">
        <v>50369.565300000002</v>
      </c>
      <c r="L13" s="66">
        <v>10.610972175039199</v>
      </c>
      <c r="M13" s="66">
        <v>0.36864277246402999</v>
      </c>
      <c r="N13" s="65">
        <v>376344.08850000001</v>
      </c>
      <c r="O13" s="65">
        <v>18401304.519499999</v>
      </c>
      <c r="P13" s="65">
        <v>11204</v>
      </c>
      <c r="Q13" s="65">
        <v>8526</v>
      </c>
      <c r="R13" s="66">
        <v>31.4098053014309</v>
      </c>
      <c r="S13" s="65">
        <v>33.590154275258797</v>
      </c>
      <c r="T13" s="65">
        <v>31.961480459770101</v>
      </c>
      <c r="U13" s="67">
        <v>4.8486642905607003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163397.80989999999</v>
      </c>
      <c r="E14" s="65">
        <v>161309.1623</v>
      </c>
      <c r="F14" s="66">
        <v>101.294810270055</v>
      </c>
      <c r="G14" s="65">
        <v>252516.07920000001</v>
      </c>
      <c r="H14" s="66">
        <v>-35.292116677217898</v>
      </c>
      <c r="I14" s="65">
        <v>17968.102999999999</v>
      </c>
      <c r="J14" s="66">
        <v>10.9965384548278</v>
      </c>
      <c r="K14" s="65">
        <v>42016.365899999997</v>
      </c>
      <c r="L14" s="66">
        <v>16.639085333937</v>
      </c>
      <c r="M14" s="66">
        <v>-0.57235466192472395</v>
      </c>
      <c r="N14" s="65">
        <v>163397.80989999999</v>
      </c>
      <c r="O14" s="65">
        <v>9589832.5156999994</v>
      </c>
      <c r="P14" s="65">
        <v>2310</v>
      </c>
      <c r="Q14" s="65">
        <v>1834</v>
      </c>
      <c r="R14" s="66">
        <v>25.9541984732824</v>
      </c>
      <c r="S14" s="65">
        <v>70.734982640692607</v>
      </c>
      <c r="T14" s="65">
        <v>65.985270338058896</v>
      </c>
      <c r="U14" s="67">
        <v>6.7147995593079104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86002.588099999994</v>
      </c>
      <c r="E15" s="65">
        <v>89711.8848</v>
      </c>
      <c r="F15" s="66">
        <v>95.865322963318206</v>
      </c>
      <c r="G15" s="65">
        <v>134816.5846</v>
      </c>
      <c r="H15" s="66">
        <v>-36.2077088993397</v>
      </c>
      <c r="I15" s="65">
        <v>14111.4295</v>
      </c>
      <c r="J15" s="66">
        <v>16.408145163715101</v>
      </c>
      <c r="K15" s="65">
        <v>8858.2351999999992</v>
      </c>
      <c r="L15" s="66">
        <v>6.5705827115279103</v>
      </c>
      <c r="M15" s="66">
        <v>0.59302944451057205</v>
      </c>
      <c r="N15" s="65">
        <v>86002.588099999994</v>
      </c>
      <c r="O15" s="65">
        <v>5893426.8086000001</v>
      </c>
      <c r="P15" s="65">
        <v>2220</v>
      </c>
      <c r="Q15" s="65">
        <v>1745</v>
      </c>
      <c r="R15" s="66">
        <v>27.220630372492799</v>
      </c>
      <c r="S15" s="65">
        <v>38.7399045495496</v>
      </c>
      <c r="T15" s="65">
        <v>42.838037363896802</v>
      </c>
      <c r="U15" s="67">
        <v>-10.578582632039399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2449690.2911</v>
      </c>
      <c r="E16" s="65">
        <v>1559016.7475000001</v>
      </c>
      <c r="F16" s="66">
        <v>157.130466688588</v>
      </c>
      <c r="G16" s="65">
        <v>1186029.2267</v>
      </c>
      <c r="H16" s="66">
        <v>106.54552484478</v>
      </c>
      <c r="I16" s="65">
        <v>145134.6292</v>
      </c>
      <c r="J16" s="66">
        <v>5.9246113570882999</v>
      </c>
      <c r="K16" s="65">
        <v>90409.172699999996</v>
      </c>
      <c r="L16" s="66">
        <v>7.6228452608671304</v>
      </c>
      <c r="M16" s="66">
        <v>0.60530867461416304</v>
      </c>
      <c r="N16" s="65">
        <v>2449690.2911</v>
      </c>
      <c r="O16" s="65">
        <v>50860275.012599997</v>
      </c>
      <c r="P16" s="65">
        <v>81710</v>
      </c>
      <c r="Q16" s="65">
        <v>68333</v>
      </c>
      <c r="R16" s="66">
        <v>19.576193054600299</v>
      </c>
      <c r="S16" s="65">
        <v>29.980299731978999</v>
      </c>
      <c r="T16" s="65">
        <v>28.19787115303</v>
      </c>
      <c r="U16" s="67">
        <v>5.9453327514523799</v>
      </c>
      <c r="V16" s="52"/>
      <c r="W16" s="52"/>
    </row>
    <row r="17" spans="1:21" ht="12" thickBot="1">
      <c r="A17" s="50"/>
      <c r="B17" s="39" t="s">
        <v>15</v>
      </c>
      <c r="C17" s="40"/>
      <c r="D17" s="65">
        <v>3617135.81</v>
      </c>
      <c r="E17" s="65">
        <v>2237847.9607000002</v>
      </c>
      <c r="F17" s="66">
        <v>161.63456470333901</v>
      </c>
      <c r="G17" s="65">
        <v>1502032.325</v>
      </c>
      <c r="H17" s="66">
        <v>140.816109600038</v>
      </c>
      <c r="I17" s="65">
        <v>-190894.07949999999</v>
      </c>
      <c r="J17" s="66">
        <v>-5.2774927325717398</v>
      </c>
      <c r="K17" s="65">
        <v>107072.16590000001</v>
      </c>
      <c r="L17" s="66">
        <v>7.1284861262889301</v>
      </c>
      <c r="M17" s="66">
        <v>-2.7828543757888098</v>
      </c>
      <c r="N17" s="65">
        <v>3617135.81</v>
      </c>
      <c r="O17" s="65">
        <v>71649108.049700007</v>
      </c>
      <c r="P17" s="65">
        <v>28953</v>
      </c>
      <c r="Q17" s="65">
        <v>23016</v>
      </c>
      <c r="R17" s="66">
        <v>25.7950990615224</v>
      </c>
      <c r="S17" s="65">
        <v>124.931295893344</v>
      </c>
      <c r="T17" s="65">
        <v>114.298274126694</v>
      </c>
      <c r="U17" s="67">
        <v>8.5110953909639093</v>
      </c>
    </row>
    <row r="18" spans="1:21" ht="12" thickBot="1">
      <c r="A18" s="50"/>
      <c r="B18" s="39" t="s">
        <v>16</v>
      </c>
      <c r="C18" s="40"/>
      <c r="D18" s="65">
        <v>3309029.3102000002</v>
      </c>
      <c r="E18" s="65">
        <v>3264602.6412</v>
      </c>
      <c r="F18" s="66">
        <v>101.36085992332799</v>
      </c>
      <c r="G18" s="65">
        <v>5882914.6254000003</v>
      </c>
      <c r="H18" s="66">
        <v>-43.751872653174701</v>
      </c>
      <c r="I18" s="65">
        <v>299195.9241</v>
      </c>
      <c r="J18" s="66">
        <v>9.0418033825731303</v>
      </c>
      <c r="K18" s="65">
        <v>686600.52989999996</v>
      </c>
      <c r="L18" s="66">
        <v>11.671094578451701</v>
      </c>
      <c r="M18" s="66">
        <v>-0.564235809512736</v>
      </c>
      <c r="N18" s="65">
        <v>3309029.3102000002</v>
      </c>
      <c r="O18" s="65">
        <v>171394425.3502</v>
      </c>
      <c r="P18" s="65">
        <v>94523</v>
      </c>
      <c r="Q18" s="65">
        <v>85512</v>
      </c>
      <c r="R18" s="66">
        <v>10.5377023107868</v>
      </c>
      <c r="S18" s="65">
        <v>35.007662793182597</v>
      </c>
      <c r="T18" s="65">
        <v>34.342443227851099</v>
      </c>
      <c r="U18" s="67">
        <v>1.90021130305534</v>
      </c>
    </row>
    <row r="19" spans="1:21" ht="12" thickBot="1">
      <c r="A19" s="50"/>
      <c r="B19" s="39" t="s">
        <v>17</v>
      </c>
      <c r="C19" s="40"/>
      <c r="D19" s="65">
        <v>2003987.0005999999</v>
      </c>
      <c r="E19" s="65">
        <v>1770119.7814</v>
      </c>
      <c r="F19" s="66">
        <v>113.211943149691</v>
      </c>
      <c r="G19" s="65">
        <v>977703.85349999997</v>
      </c>
      <c r="H19" s="66">
        <v>104.96871250185799</v>
      </c>
      <c r="I19" s="65">
        <v>231336.88769999999</v>
      </c>
      <c r="J19" s="66">
        <v>11.5438317529374</v>
      </c>
      <c r="K19" s="65">
        <v>128894.8158</v>
      </c>
      <c r="L19" s="66">
        <v>13.183421067492</v>
      </c>
      <c r="M19" s="66">
        <v>0.79477263118909702</v>
      </c>
      <c r="N19" s="65">
        <v>2003987.0005999999</v>
      </c>
      <c r="O19" s="65">
        <v>43589367.637800001</v>
      </c>
      <c r="P19" s="65">
        <v>24383</v>
      </c>
      <c r="Q19" s="65">
        <v>19675</v>
      </c>
      <c r="R19" s="66">
        <v>23.928843710292298</v>
      </c>
      <c r="S19" s="65">
        <v>82.187876824016698</v>
      </c>
      <c r="T19" s="65">
        <v>74.977081296061002</v>
      </c>
      <c r="U19" s="67">
        <v>8.7735512907769895</v>
      </c>
    </row>
    <row r="20" spans="1:21" ht="12" thickBot="1">
      <c r="A20" s="50"/>
      <c r="B20" s="39" t="s">
        <v>18</v>
      </c>
      <c r="C20" s="40"/>
      <c r="D20" s="65">
        <v>1246323.7235000001</v>
      </c>
      <c r="E20" s="65">
        <v>1701124.4739999999</v>
      </c>
      <c r="F20" s="66">
        <v>73.264698882934297</v>
      </c>
      <c r="G20" s="65">
        <v>2269952.0011</v>
      </c>
      <c r="H20" s="66">
        <v>-45.094710245148697</v>
      </c>
      <c r="I20" s="65">
        <v>87584.245500000005</v>
      </c>
      <c r="J20" s="66">
        <v>7.0274073941271702</v>
      </c>
      <c r="K20" s="65">
        <v>198329.77780000001</v>
      </c>
      <c r="L20" s="66">
        <v>8.7371793634354802</v>
      </c>
      <c r="M20" s="66">
        <v>-0.55839084543158302</v>
      </c>
      <c r="N20" s="65">
        <v>1246323.7235000001</v>
      </c>
      <c r="O20" s="65">
        <v>68083324.260100007</v>
      </c>
      <c r="P20" s="65">
        <v>30125</v>
      </c>
      <c r="Q20" s="65">
        <v>23832</v>
      </c>
      <c r="R20" s="66">
        <v>26.405673044645901</v>
      </c>
      <c r="S20" s="65">
        <v>41.371741858921197</v>
      </c>
      <c r="T20" s="65">
        <v>41.070818764686102</v>
      </c>
      <c r="U20" s="67">
        <v>0.72736384960821998</v>
      </c>
    </row>
    <row r="21" spans="1:21" ht="12" thickBot="1">
      <c r="A21" s="50"/>
      <c r="B21" s="39" t="s">
        <v>19</v>
      </c>
      <c r="C21" s="40"/>
      <c r="D21" s="65">
        <v>1057311.1407999999</v>
      </c>
      <c r="E21" s="65">
        <v>920520.86369999999</v>
      </c>
      <c r="F21" s="66">
        <v>114.860095245444</v>
      </c>
      <c r="G21" s="65">
        <v>875272.87609999999</v>
      </c>
      <c r="H21" s="66">
        <v>20.7978871127731</v>
      </c>
      <c r="I21" s="65">
        <v>89742.655799999993</v>
      </c>
      <c r="J21" s="66">
        <v>8.4878189907369599</v>
      </c>
      <c r="K21" s="65">
        <v>110939.23020000001</v>
      </c>
      <c r="L21" s="66">
        <v>12.674816417745999</v>
      </c>
      <c r="M21" s="66">
        <v>-0.19106473302353999</v>
      </c>
      <c r="N21" s="65">
        <v>1057311.1407999999</v>
      </c>
      <c r="O21" s="65">
        <v>24589843.1723</v>
      </c>
      <c r="P21" s="65">
        <v>28494</v>
      </c>
      <c r="Q21" s="65">
        <v>22385</v>
      </c>
      <c r="R21" s="66">
        <v>27.290596381505502</v>
      </c>
      <c r="S21" s="65">
        <v>37.1064484031726</v>
      </c>
      <c r="T21" s="65">
        <v>38.432988791601502</v>
      </c>
      <c r="U21" s="67">
        <v>-3.5749591931183202</v>
      </c>
    </row>
    <row r="22" spans="1:21" ht="12" thickBot="1">
      <c r="A22" s="50"/>
      <c r="B22" s="39" t="s">
        <v>20</v>
      </c>
      <c r="C22" s="40"/>
      <c r="D22" s="65">
        <v>1562851.8718000001</v>
      </c>
      <c r="E22" s="65">
        <v>1309975.3018</v>
      </c>
      <c r="F22" s="66">
        <v>119.30391890996199</v>
      </c>
      <c r="G22" s="65">
        <v>1534066.1706000001</v>
      </c>
      <c r="H22" s="66">
        <v>1.8764315224252299</v>
      </c>
      <c r="I22" s="65">
        <v>194200.16250000001</v>
      </c>
      <c r="J22" s="66">
        <v>12.4260120875264</v>
      </c>
      <c r="K22" s="65">
        <v>237510.69820000001</v>
      </c>
      <c r="L22" s="66">
        <v>15.482428512657</v>
      </c>
      <c r="M22" s="66">
        <v>-0.18235193626322299</v>
      </c>
      <c r="N22" s="65">
        <v>1562851.8718000001</v>
      </c>
      <c r="O22" s="65">
        <v>59371914.6307</v>
      </c>
      <c r="P22" s="65">
        <v>67003</v>
      </c>
      <c r="Q22" s="65">
        <v>57029</v>
      </c>
      <c r="R22" s="66">
        <v>17.489347524943401</v>
      </c>
      <c r="S22" s="65">
        <v>23.3251029327045</v>
      </c>
      <c r="T22" s="65">
        <v>21.8924784618352</v>
      </c>
      <c r="U22" s="67">
        <v>6.1419856324003304</v>
      </c>
    </row>
    <row r="23" spans="1:21" ht="12" thickBot="1">
      <c r="A23" s="50"/>
      <c r="B23" s="39" t="s">
        <v>21</v>
      </c>
      <c r="C23" s="40"/>
      <c r="D23" s="65">
        <v>1315107.7189</v>
      </c>
      <c r="E23" s="65">
        <v>1565572.2566</v>
      </c>
      <c r="F23" s="66">
        <v>84.001726100848202</v>
      </c>
      <c r="G23" s="65">
        <v>3358878.9830999998</v>
      </c>
      <c r="H23" s="66">
        <v>-60.846826410928003</v>
      </c>
      <c r="I23" s="65">
        <v>159899.90580000001</v>
      </c>
      <c r="J23" s="66">
        <v>12.158692668441301</v>
      </c>
      <c r="K23" s="65">
        <v>334884.78279999999</v>
      </c>
      <c r="L23" s="66">
        <v>9.9701354078236495</v>
      </c>
      <c r="M23" s="66">
        <v>-0.522522628639428</v>
      </c>
      <c r="N23" s="65">
        <v>1315107.7189</v>
      </c>
      <c r="O23" s="65">
        <v>113388392.59720001</v>
      </c>
      <c r="P23" s="65">
        <v>48594</v>
      </c>
      <c r="Q23" s="65">
        <v>38335</v>
      </c>
      <c r="R23" s="66">
        <v>26.761445154558501</v>
      </c>
      <c r="S23" s="65">
        <v>27.0631707391859</v>
      </c>
      <c r="T23" s="65">
        <v>25.827746328420499</v>
      </c>
      <c r="U23" s="67">
        <v>4.5649655122508497</v>
      </c>
    </row>
    <row r="24" spans="1:21" ht="12" thickBot="1">
      <c r="A24" s="50"/>
      <c r="B24" s="39" t="s">
        <v>22</v>
      </c>
      <c r="C24" s="40"/>
      <c r="D24" s="65">
        <v>387254.6643</v>
      </c>
      <c r="E24" s="65">
        <v>424774.72889999999</v>
      </c>
      <c r="F24" s="66">
        <v>91.167067613188195</v>
      </c>
      <c r="G24" s="65">
        <v>497981.8077</v>
      </c>
      <c r="H24" s="66">
        <v>-22.2351784117193</v>
      </c>
      <c r="I24" s="65">
        <v>76520.176800000001</v>
      </c>
      <c r="J24" s="66">
        <v>19.759652718016302</v>
      </c>
      <c r="K24" s="65">
        <v>69339.355899999995</v>
      </c>
      <c r="L24" s="66">
        <v>13.924074098259499</v>
      </c>
      <c r="M24" s="66">
        <v>0.103560536535068</v>
      </c>
      <c r="N24" s="65">
        <v>387254.6643</v>
      </c>
      <c r="O24" s="65">
        <v>17643928.159000002</v>
      </c>
      <c r="P24" s="65">
        <v>21746</v>
      </c>
      <c r="Q24" s="65">
        <v>16588</v>
      </c>
      <c r="R24" s="66">
        <v>31.0947673016639</v>
      </c>
      <c r="S24" s="65">
        <v>17.808087202244099</v>
      </c>
      <c r="T24" s="65">
        <v>16.756065312273901</v>
      </c>
      <c r="U24" s="67">
        <v>5.9075513165590801</v>
      </c>
    </row>
    <row r="25" spans="1:21" ht="12" thickBot="1">
      <c r="A25" s="50"/>
      <c r="B25" s="39" t="s">
        <v>23</v>
      </c>
      <c r="C25" s="40"/>
      <c r="D25" s="65">
        <v>345591.82130000001</v>
      </c>
      <c r="E25" s="65">
        <v>396687.54180000001</v>
      </c>
      <c r="F25" s="66">
        <v>87.119403783605307</v>
      </c>
      <c r="G25" s="65">
        <v>452831.8652</v>
      </c>
      <c r="H25" s="66">
        <v>-23.682088682658399</v>
      </c>
      <c r="I25" s="65">
        <v>41820.035199999998</v>
      </c>
      <c r="J25" s="66">
        <v>12.1009910022428</v>
      </c>
      <c r="K25" s="65">
        <v>46363.630400000002</v>
      </c>
      <c r="L25" s="66">
        <v>10.2385971401378</v>
      </c>
      <c r="M25" s="66">
        <v>-9.799912476224E-2</v>
      </c>
      <c r="N25" s="65">
        <v>345591.82130000001</v>
      </c>
      <c r="O25" s="65">
        <v>21811403.772999998</v>
      </c>
      <c r="P25" s="65">
        <v>15793</v>
      </c>
      <c r="Q25" s="65">
        <v>11251</v>
      </c>
      <c r="R25" s="66">
        <v>40.369744911563402</v>
      </c>
      <c r="S25" s="65">
        <v>21.882594902805</v>
      </c>
      <c r="T25" s="65">
        <v>23.184815856368299</v>
      </c>
      <c r="U25" s="67">
        <v>-5.9509439321401096</v>
      </c>
    </row>
    <row r="26" spans="1:21" ht="12" thickBot="1">
      <c r="A26" s="50"/>
      <c r="B26" s="39" t="s">
        <v>24</v>
      </c>
      <c r="C26" s="40"/>
      <c r="D26" s="65">
        <v>369396.44420000003</v>
      </c>
      <c r="E26" s="65">
        <v>493824.15240000002</v>
      </c>
      <c r="F26" s="66">
        <v>74.803235606181403</v>
      </c>
      <c r="G26" s="65">
        <v>1348824.0473</v>
      </c>
      <c r="H26" s="66">
        <v>-72.613444656518595</v>
      </c>
      <c r="I26" s="65">
        <v>84392.343999999997</v>
      </c>
      <c r="J26" s="66">
        <v>22.846008759712898</v>
      </c>
      <c r="K26" s="65">
        <v>231509.01420000001</v>
      </c>
      <c r="L26" s="66">
        <v>17.163766813278698</v>
      </c>
      <c r="M26" s="66">
        <v>-0.63546843179465295</v>
      </c>
      <c r="N26" s="65">
        <v>369396.44420000003</v>
      </c>
      <c r="O26" s="65">
        <v>40042838.684799999</v>
      </c>
      <c r="P26" s="65">
        <v>23639</v>
      </c>
      <c r="Q26" s="65">
        <v>19919</v>
      </c>
      <c r="R26" s="66">
        <v>18.675636327124899</v>
      </c>
      <c r="S26" s="65">
        <v>15.626568137400101</v>
      </c>
      <c r="T26" s="65">
        <v>14.8367194086049</v>
      </c>
      <c r="U26" s="67">
        <v>5.0545245881903798</v>
      </c>
    </row>
    <row r="27" spans="1:21" ht="12" thickBot="1">
      <c r="A27" s="50"/>
      <c r="B27" s="39" t="s">
        <v>25</v>
      </c>
      <c r="C27" s="40"/>
      <c r="D27" s="65">
        <v>188532.03750000001</v>
      </c>
      <c r="E27" s="65">
        <v>256871.4607</v>
      </c>
      <c r="F27" s="66">
        <v>73.395478417972797</v>
      </c>
      <c r="G27" s="65">
        <v>314368.89569999999</v>
      </c>
      <c r="H27" s="66">
        <v>-40.028406092721497</v>
      </c>
      <c r="I27" s="65">
        <v>54979.547899999998</v>
      </c>
      <c r="J27" s="66">
        <v>29.161912547621998</v>
      </c>
      <c r="K27" s="65">
        <v>73170.1302</v>
      </c>
      <c r="L27" s="66">
        <v>23.275244847959002</v>
      </c>
      <c r="M27" s="66">
        <v>-0.24860666846264501</v>
      </c>
      <c r="N27" s="65">
        <v>188532.03750000001</v>
      </c>
      <c r="O27" s="65">
        <v>11338684.0944</v>
      </c>
      <c r="P27" s="65">
        <v>20104</v>
      </c>
      <c r="Q27" s="65">
        <v>16759</v>
      </c>
      <c r="R27" s="66">
        <v>19.959424786681801</v>
      </c>
      <c r="S27" s="65">
        <v>9.3778371219657792</v>
      </c>
      <c r="T27" s="65">
        <v>9.4877403902380806</v>
      </c>
      <c r="U27" s="67">
        <v>-1.1719468662435599</v>
      </c>
    </row>
    <row r="28" spans="1:21" ht="12" thickBot="1">
      <c r="A28" s="50"/>
      <c r="B28" s="39" t="s">
        <v>26</v>
      </c>
      <c r="C28" s="40"/>
      <c r="D28" s="65">
        <v>456953.59289999999</v>
      </c>
      <c r="E28" s="65">
        <v>819664.87959999999</v>
      </c>
      <c r="F28" s="66">
        <v>55.748831537468703</v>
      </c>
      <c r="G28" s="65">
        <v>1212766.4031</v>
      </c>
      <c r="H28" s="66">
        <v>-62.321384255701403</v>
      </c>
      <c r="I28" s="65">
        <v>54823.376900000003</v>
      </c>
      <c r="J28" s="66">
        <v>11.9975808816975</v>
      </c>
      <c r="K28" s="65">
        <v>40796.324200000003</v>
      </c>
      <c r="L28" s="66">
        <v>3.36390619790579</v>
      </c>
      <c r="M28" s="66">
        <v>0.34383128811394198</v>
      </c>
      <c r="N28" s="65">
        <v>456953.59289999999</v>
      </c>
      <c r="O28" s="65">
        <v>51697597.789700001</v>
      </c>
      <c r="P28" s="65">
        <v>19481</v>
      </c>
      <c r="Q28" s="65">
        <v>13111</v>
      </c>
      <c r="R28" s="66">
        <v>48.585157501334798</v>
      </c>
      <c r="S28" s="65">
        <v>23.456372511678001</v>
      </c>
      <c r="T28" s="65">
        <v>23.001832941804601</v>
      </c>
      <c r="U28" s="67">
        <v>1.93780845545131</v>
      </c>
    </row>
    <row r="29" spans="1:21" ht="12" thickBot="1">
      <c r="A29" s="50"/>
      <c r="B29" s="39" t="s">
        <v>27</v>
      </c>
      <c r="C29" s="40"/>
      <c r="D29" s="65">
        <v>565466.1925</v>
      </c>
      <c r="E29" s="65">
        <v>642566.04830000002</v>
      </c>
      <c r="F29" s="66">
        <v>88.001255901400498</v>
      </c>
      <c r="G29" s="65">
        <v>538561.77170000004</v>
      </c>
      <c r="H29" s="66">
        <v>4.9956053722630003</v>
      </c>
      <c r="I29" s="65">
        <v>120997.0586</v>
      </c>
      <c r="J29" s="66">
        <v>21.397752899259299</v>
      </c>
      <c r="K29" s="65">
        <v>81952.669699999999</v>
      </c>
      <c r="L29" s="66">
        <v>15.2169489195848</v>
      </c>
      <c r="M29" s="66">
        <v>0.47642607669680398</v>
      </c>
      <c r="N29" s="65">
        <v>565466.1925</v>
      </c>
      <c r="O29" s="65">
        <v>25565630.198800001</v>
      </c>
      <c r="P29" s="65">
        <v>54027</v>
      </c>
      <c r="Q29" s="65">
        <v>41025</v>
      </c>
      <c r="R29" s="66">
        <v>31.692870201096898</v>
      </c>
      <c r="S29" s="65">
        <v>10.466362975919401</v>
      </c>
      <c r="T29" s="65">
        <v>10.479781608775101</v>
      </c>
      <c r="U29" s="67">
        <v>-0.128207218558752</v>
      </c>
    </row>
    <row r="30" spans="1:21" ht="12" thickBot="1">
      <c r="A30" s="50"/>
      <c r="B30" s="39" t="s">
        <v>28</v>
      </c>
      <c r="C30" s="40"/>
      <c r="D30" s="65">
        <v>1094864.0153000001</v>
      </c>
      <c r="E30" s="65">
        <v>977632.20090000005</v>
      </c>
      <c r="F30" s="66">
        <v>111.991402727128</v>
      </c>
      <c r="G30" s="65">
        <v>1557443.2635999999</v>
      </c>
      <c r="H30" s="66">
        <v>-29.701194201499</v>
      </c>
      <c r="I30" s="65">
        <v>202471.28640000001</v>
      </c>
      <c r="J30" s="66">
        <v>18.4928250057174</v>
      </c>
      <c r="K30" s="65">
        <v>217282.8867</v>
      </c>
      <c r="L30" s="66">
        <v>13.9512553540958</v>
      </c>
      <c r="M30" s="66">
        <v>-6.8167357885161997E-2</v>
      </c>
      <c r="N30" s="65">
        <v>1094864.0153000001</v>
      </c>
      <c r="O30" s="65">
        <v>54272512.630900003</v>
      </c>
      <c r="P30" s="65">
        <v>42463</v>
      </c>
      <c r="Q30" s="65">
        <v>34768</v>
      </c>
      <c r="R30" s="66">
        <v>22.132420616659001</v>
      </c>
      <c r="S30" s="65">
        <v>25.783953448884901</v>
      </c>
      <c r="T30" s="65">
        <v>25.7575211084906</v>
      </c>
      <c r="U30" s="67">
        <v>0.102514691731628</v>
      </c>
    </row>
    <row r="31" spans="1:21" ht="12" thickBot="1">
      <c r="A31" s="50"/>
      <c r="B31" s="39" t="s">
        <v>29</v>
      </c>
      <c r="C31" s="40"/>
      <c r="D31" s="65">
        <v>171802.9013</v>
      </c>
      <c r="E31" s="65">
        <v>1031733.6192</v>
      </c>
      <c r="F31" s="66">
        <v>16.651866150607301</v>
      </c>
      <c r="G31" s="65">
        <v>913535.25569999998</v>
      </c>
      <c r="H31" s="66">
        <v>-81.193621129777299</v>
      </c>
      <c r="I31" s="65">
        <v>15552.321</v>
      </c>
      <c r="J31" s="66">
        <v>9.05242046689464</v>
      </c>
      <c r="K31" s="65">
        <v>30427.509699999999</v>
      </c>
      <c r="L31" s="66">
        <v>3.3307427940134402</v>
      </c>
      <c r="M31" s="66">
        <v>-0.48887302466294202</v>
      </c>
      <c r="N31" s="65">
        <v>171802.9013</v>
      </c>
      <c r="O31" s="65">
        <v>67292286.731000006</v>
      </c>
      <c r="P31" s="65">
        <v>7754</v>
      </c>
      <c r="Q31" s="65">
        <v>5608</v>
      </c>
      <c r="R31" s="66">
        <v>38.266761768901603</v>
      </c>
      <c r="S31" s="65">
        <v>22.156680590662901</v>
      </c>
      <c r="T31" s="65">
        <v>25.814324090584901</v>
      </c>
      <c r="U31" s="67">
        <v>-16.508084254567301</v>
      </c>
    </row>
    <row r="32" spans="1:21" ht="12" thickBot="1">
      <c r="A32" s="50"/>
      <c r="B32" s="39" t="s">
        <v>30</v>
      </c>
      <c r="C32" s="40"/>
      <c r="D32" s="65">
        <v>111685.21120000001</v>
      </c>
      <c r="E32" s="65">
        <v>235502.50409999999</v>
      </c>
      <c r="F32" s="66">
        <v>47.4242138642296</v>
      </c>
      <c r="G32" s="65">
        <v>150301.7432</v>
      </c>
      <c r="H32" s="66">
        <v>-25.6926707420916</v>
      </c>
      <c r="I32" s="65">
        <v>27768.6499</v>
      </c>
      <c r="J32" s="66">
        <v>24.863318609187498</v>
      </c>
      <c r="K32" s="65">
        <v>41872.359799999998</v>
      </c>
      <c r="L32" s="66">
        <v>27.858865046084201</v>
      </c>
      <c r="M32" s="66">
        <v>-0.336826249281513</v>
      </c>
      <c r="N32" s="65">
        <v>111685.21120000001</v>
      </c>
      <c r="O32" s="65">
        <v>5916888.5580000002</v>
      </c>
      <c r="P32" s="65">
        <v>16163</v>
      </c>
      <c r="Q32" s="65">
        <v>12037</v>
      </c>
      <c r="R32" s="66">
        <v>34.277643931212097</v>
      </c>
      <c r="S32" s="65">
        <v>6.9099307801769498</v>
      </c>
      <c r="T32" s="65">
        <v>7.2021949239843801</v>
      </c>
      <c r="U32" s="67">
        <v>-4.2296247691203304</v>
      </c>
    </row>
    <row r="33" spans="1:21" ht="12" thickBot="1">
      <c r="A33" s="50"/>
      <c r="B33" s="39" t="s">
        <v>31</v>
      </c>
      <c r="C33" s="40"/>
      <c r="D33" s="65">
        <v>123.07769999999999</v>
      </c>
      <c r="E33" s="68"/>
      <c r="F33" s="68"/>
      <c r="G33" s="65">
        <v>80.988</v>
      </c>
      <c r="H33" s="66">
        <v>51.970291895095599</v>
      </c>
      <c r="I33" s="65">
        <v>23.965</v>
      </c>
      <c r="J33" s="66">
        <v>19.471439586537599</v>
      </c>
      <c r="K33" s="65">
        <v>12.976599999999999</v>
      </c>
      <c r="L33" s="66">
        <v>16.022867585321301</v>
      </c>
      <c r="M33" s="66">
        <v>0.84678575281660795</v>
      </c>
      <c r="N33" s="65">
        <v>123.07769999999999</v>
      </c>
      <c r="O33" s="65">
        <v>1751.9838999999999</v>
      </c>
      <c r="P33" s="65">
        <v>23</v>
      </c>
      <c r="Q33" s="65">
        <v>5</v>
      </c>
      <c r="R33" s="66">
        <v>360</v>
      </c>
      <c r="S33" s="65">
        <v>5.3512043478260898</v>
      </c>
      <c r="T33" s="65">
        <v>4.6154200000000003</v>
      </c>
      <c r="U33" s="67">
        <v>13.7498832038623</v>
      </c>
    </row>
    <row r="34" spans="1:21" ht="12" thickBot="1">
      <c r="A34" s="50"/>
      <c r="B34" s="39" t="s">
        <v>32</v>
      </c>
      <c r="C34" s="40"/>
      <c r="D34" s="65">
        <v>143780.0674</v>
      </c>
      <c r="E34" s="65">
        <v>216086.25</v>
      </c>
      <c r="F34" s="66">
        <v>66.538276914889295</v>
      </c>
      <c r="G34" s="65">
        <v>405416.0503</v>
      </c>
      <c r="H34" s="66">
        <v>-64.535181255501499</v>
      </c>
      <c r="I34" s="65">
        <v>23538.4107</v>
      </c>
      <c r="J34" s="66">
        <v>16.371122315943499</v>
      </c>
      <c r="K34" s="65">
        <v>49534.058199999999</v>
      </c>
      <c r="L34" s="66">
        <v>12.218080207566</v>
      </c>
      <c r="M34" s="66">
        <v>-0.524803507821614</v>
      </c>
      <c r="N34" s="65">
        <v>143780.0674</v>
      </c>
      <c r="O34" s="65">
        <v>13986504.392999999</v>
      </c>
      <c r="P34" s="65">
        <v>5774</v>
      </c>
      <c r="Q34" s="65">
        <v>3909</v>
      </c>
      <c r="R34" s="66">
        <v>47.710411870043501</v>
      </c>
      <c r="S34" s="65">
        <v>24.901293280221701</v>
      </c>
      <c r="T34" s="65">
        <v>23.290500613967801</v>
      </c>
      <c r="U34" s="67">
        <v>6.4687108742794299</v>
      </c>
    </row>
    <row r="35" spans="1:21" ht="12" thickBot="1">
      <c r="A35" s="50"/>
      <c r="B35" s="39" t="s">
        <v>37</v>
      </c>
      <c r="C35" s="40"/>
      <c r="D35" s="68"/>
      <c r="E35" s="65">
        <v>543643.51749999996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85201.966100000005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239532.1876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289718.80229999998</v>
      </c>
      <c r="E38" s="65">
        <v>335734.01049999997</v>
      </c>
      <c r="F38" s="66">
        <v>86.294147521286106</v>
      </c>
      <c r="G38" s="65">
        <v>552092.77659999998</v>
      </c>
      <c r="H38" s="66">
        <v>-47.523529634964603</v>
      </c>
      <c r="I38" s="65">
        <v>14801.129000000001</v>
      </c>
      <c r="J38" s="66">
        <v>5.1087913116089796</v>
      </c>
      <c r="K38" s="65">
        <v>30580.744200000001</v>
      </c>
      <c r="L38" s="66">
        <v>5.5390589220036501</v>
      </c>
      <c r="M38" s="66">
        <v>-0.51599840398913499</v>
      </c>
      <c r="N38" s="65">
        <v>289718.80229999998</v>
      </c>
      <c r="O38" s="65">
        <v>12836900.1502</v>
      </c>
      <c r="P38" s="65">
        <v>424</v>
      </c>
      <c r="Q38" s="65">
        <v>306</v>
      </c>
      <c r="R38" s="66">
        <v>38.562091503268</v>
      </c>
      <c r="S38" s="65">
        <v>683.29906202830205</v>
      </c>
      <c r="T38" s="65">
        <v>546.88704281045796</v>
      </c>
      <c r="U38" s="67">
        <v>19.963735763505898</v>
      </c>
    </row>
    <row r="39" spans="1:21" ht="12" customHeight="1" thickBot="1">
      <c r="A39" s="50"/>
      <c r="B39" s="39" t="s">
        <v>34</v>
      </c>
      <c r="C39" s="40"/>
      <c r="D39" s="65">
        <v>424893.58110000001</v>
      </c>
      <c r="E39" s="65">
        <v>473525.62349999999</v>
      </c>
      <c r="F39" s="66">
        <v>89.7297970824592</v>
      </c>
      <c r="G39" s="65">
        <v>983860.90139999997</v>
      </c>
      <c r="H39" s="66">
        <v>-56.8136531805064</v>
      </c>
      <c r="I39" s="65">
        <v>28182.5311</v>
      </c>
      <c r="J39" s="66">
        <v>6.6328446353646298</v>
      </c>
      <c r="K39" s="65">
        <v>83285.060599999997</v>
      </c>
      <c r="L39" s="66">
        <v>8.46512555600982</v>
      </c>
      <c r="M39" s="66">
        <v>-0.66161360876766895</v>
      </c>
      <c r="N39" s="65">
        <v>424893.58110000001</v>
      </c>
      <c r="O39" s="65">
        <v>31013469.867400002</v>
      </c>
      <c r="P39" s="65">
        <v>2157</v>
      </c>
      <c r="Q39" s="65">
        <v>1518</v>
      </c>
      <c r="R39" s="66">
        <v>42.094861660079097</v>
      </c>
      <c r="S39" s="65">
        <v>196.98357955493699</v>
      </c>
      <c r="T39" s="65">
        <v>192.04483511198899</v>
      </c>
      <c r="U39" s="67">
        <v>2.5071858548344501</v>
      </c>
    </row>
    <row r="40" spans="1:21" ht="12" thickBot="1">
      <c r="A40" s="50"/>
      <c r="B40" s="39" t="s">
        <v>40</v>
      </c>
      <c r="C40" s="40"/>
      <c r="D40" s="68"/>
      <c r="E40" s="65">
        <v>205450.4399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76431.696100000001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34348.122900000002</v>
      </c>
      <c r="E42" s="70">
        <v>0</v>
      </c>
      <c r="F42" s="71"/>
      <c r="G42" s="70">
        <v>198110.79500000001</v>
      </c>
      <c r="H42" s="72">
        <v>-82.662164926449407</v>
      </c>
      <c r="I42" s="70">
        <v>5099.9159</v>
      </c>
      <c r="J42" s="72">
        <v>14.847728112676601</v>
      </c>
      <c r="K42" s="70">
        <v>28047.114399999999</v>
      </c>
      <c r="L42" s="72">
        <v>14.1572872896704</v>
      </c>
      <c r="M42" s="72">
        <v>-0.818166110521516</v>
      </c>
      <c r="N42" s="70">
        <v>34348.122900000002</v>
      </c>
      <c r="O42" s="70">
        <v>2368740.1088</v>
      </c>
      <c r="P42" s="70">
        <v>54</v>
      </c>
      <c r="Q42" s="70">
        <v>35</v>
      </c>
      <c r="R42" s="72">
        <v>54.285714285714299</v>
      </c>
      <c r="S42" s="70">
        <v>636.07635000000005</v>
      </c>
      <c r="T42" s="70">
        <v>1323.8739399999999</v>
      </c>
      <c r="U42" s="73">
        <v>-108.131294301384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59987</v>
      </c>
      <c r="D2" s="32">
        <v>680196.21777435904</v>
      </c>
      <c r="E2" s="32">
        <v>604677.05574615404</v>
      </c>
      <c r="F2" s="32">
        <v>75519.162028205101</v>
      </c>
      <c r="G2" s="32">
        <v>604677.05574615404</v>
      </c>
      <c r="H2" s="32">
        <v>0.11102555417804</v>
      </c>
    </row>
    <row r="3" spans="1:8" ht="14.25">
      <c r="A3" s="32">
        <v>2</v>
      </c>
      <c r="B3" s="33">
        <v>13</v>
      </c>
      <c r="C3" s="32">
        <v>14723.591</v>
      </c>
      <c r="D3" s="32">
        <v>131729.049422721</v>
      </c>
      <c r="E3" s="32">
        <v>101058.546304326</v>
      </c>
      <c r="F3" s="32">
        <v>30670.503118395001</v>
      </c>
      <c r="G3" s="32">
        <v>101058.546304326</v>
      </c>
      <c r="H3" s="32">
        <v>0.23283021666673301</v>
      </c>
    </row>
    <row r="4" spans="1:8" ht="14.25">
      <c r="A4" s="32">
        <v>3</v>
      </c>
      <c r="B4" s="33">
        <v>14</v>
      </c>
      <c r="C4" s="32">
        <v>115920</v>
      </c>
      <c r="D4" s="32">
        <v>405345.47542820498</v>
      </c>
      <c r="E4" s="32">
        <v>310540.41188119701</v>
      </c>
      <c r="F4" s="32">
        <v>94805.063547008496</v>
      </c>
      <c r="G4" s="32">
        <v>310540.41188119701</v>
      </c>
      <c r="H4" s="32">
        <v>0.23388706497058301</v>
      </c>
    </row>
    <row r="5" spans="1:8" ht="14.25">
      <c r="A5" s="32">
        <v>4</v>
      </c>
      <c r="B5" s="33">
        <v>15</v>
      </c>
      <c r="C5" s="32">
        <v>5437</v>
      </c>
      <c r="D5" s="32">
        <v>76382.657196581204</v>
      </c>
      <c r="E5" s="32">
        <v>62596.486338461502</v>
      </c>
      <c r="F5" s="32">
        <v>13786.1708581197</v>
      </c>
      <c r="G5" s="32">
        <v>62596.486338461502</v>
      </c>
      <c r="H5" s="32">
        <v>0.180488233377887</v>
      </c>
    </row>
    <row r="6" spans="1:8" ht="14.25">
      <c r="A6" s="32">
        <v>5</v>
      </c>
      <c r="B6" s="33">
        <v>16</v>
      </c>
      <c r="C6" s="32">
        <v>1640</v>
      </c>
      <c r="D6" s="32">
        <v>103873.678188034</v>
      </c>
      <c r="E6" s="32">
        <v>106676.17795641</v>
      </c>
      <c r="F6" s="32">
        <v>-2802.4997683760698</v>
      </c>
      <c r="G6" s="32">
        <v>106676.17795641</v>
      </c>
      <c r="H6" s="32">
        <v>-2.6979883809476E-2</v>
      </c>
    </row>
    <row r="7" spans="1:8" ht="14.25">
      <c r="A7" s="32">
        <v>6</v>
      </c>
      <c r="B7" s="33">
        <v>17</v>
      </c>
      <c r="C7" s="32">
        <v>18732</v>
      </c>
      <c r="D7" s="32">
        <v>376344.21621965797</v>
      </c>
      <c r="E7" s="32">
        <v>307406.14750000002</v>
      </c>
      <c r="F7" s="32">
        <v>68938.068719658098</v>
      </c>
      <c r="G7" s="32">
        <v>307406.14750000002</v>
      </c>
      <c r="H7" s="32">
        <v>0.18317823351222001</v>
      </c>
    </row>
    <row r="8" spans="1:8" ht="14.25">
      <c r="A8" s="32">
        <v>7</v>
      </c>
      <c r="B8" s="33">
        <v>18</v>
      </c>
      <c r="C8" s="32">
        <v>71007</v>
      </c>
      <c r="D8" s="32">
        <v>163397.81548290601</v>
      </c>
      <c r="E8" s="32">
        <v>145429.70718547</v>
      </c>
      <c r="F8" s="32">
        <v>17968.108297435901</v>
      </c>
      <c r="G8" s="32">
        <v>145429.70718547</v>
      </c>
      <c r="H8" s="32">
        <v>0.10996541321151</v>
      </c>
    </row>
    <row r="9" spans="1:8" ht="14.25">
      <c r="A9" s="32">
        <v>8</v>
      </c>
      <c r="B9" s="33">
        <v>19</v>
      </c>
      <c r="C9" s="32">
        <v>11206</v>
      </c>
      <c r="D9" s="32">
        <v>86002.605747863199</v>
      </c>
      <c r="E9" s="32">
        <v>71891.157379487195</v>
      </c>
      <c r="F9" s="32">
        <v>14111.448368376099</v>
      </c>
      <c r="G9" s="32">
        <v>71891.157379487195</v>
      </c>
      <c r="H9" s="32">
        <v>0.16408163736046599</v>
      </c>
    </row>
    <row r="10" spans="1:8" ht="14.25">
      <c r="A10" s="32">
        <v>9</v>
      </c>
      <c r="B10" s="33">
        <v>21</v>
      </c>
      <c r="C10" s="32">
        <v>425114</v>
      </c>
      <c r="D10" s="32">
        <v>2449689.9974000002</v>
      </c>
      <c r="E10" s="32">
        <v>2304555.6619000002</v>
      </c>
      <c r="F10" s="32">
        <v>145134.33549999999</v>
      </c>
      <c r="G10" s="32">
        <v>2304555.6619000002</v>
      </c>
      <c r="H10" s="32">
        <v>5.92460007813395E-2</v>
      </c>
    </row>
    <row r="11" spans="1:8" ht="14.25">
      <c r="A11" s="32">
        <v>10</v>
      </c>
      <c r="B11" s="33">
        <v>22</v>
      </c>
      <c r="C11" s="32">
        <v>100496</v>
      </c>
      <c r="D11" s="32">
        <v>3617135.8719094</v>
      </c>
      <c r="E11" s="32">
        <v>3808029.8892658101</v>
      </c>
      <c r="F11" s="32">
        <v>-190894.01735641001</v>
      </c>
      <c r="G11" s="32">
        <v>3808029.8892658101</v>
      </c>
      <c r="H11" s="32">
        <v>-5.2774909242113102E-2</v>
      </c>
    </row>
    <row r="12" spans="1:8" ht="14.25">
      <c r="A12" s="32">
        <v>11</v>
      </c>
      <c r="B12" s="33">
        <v>23</v>
      </c>
      <c r="C12" s="32">
        <v>248933.11900000001</v>
      </c>
      <c r="D12" s="32">
        <v>3309029.0376991499</v>
      </c>
      <c r="E12" s="32">
        <v>3009833.4096871801</v>
      </c>
      <c r="F12" s="32">
        <v>299195.62801196601</v>
      </c>
      <c r="G12" s="32">
        <v>3009833.4096871801</v>
      </c>
      <c r="H12" s="32">
        <v>9.04179517928934E-2</v>
      </c>
    </row>
    <row r="13" spans="1:8" ht="14.25">
      <c r="A13" s="32">
        <v>12</v>
      </c>
      <c r="B13" s="33">
        <v>24</v>
      </c>
      <c r="C13" s="32">
        <v>48341.124000000003</v>
      </c>
      <c r="D13" s="32">
        <v>2003987.0618470099</v>
      </c>
      <c r="E13" s="32">
        <v>1772650.1126675201</v>
      </c>
      <c r="F13" s="32">
        <v>231336.94917948701</v>
      </c>
      <c r="G13" s="32">
        <v>1772650.1126675201</v>
      </c>
      <c r="H13" s="32">
        <v>0.115438344679866</v>
      </c>
    </row>
    <row r="14" spans="1:8" ht="14.25">
      <c r="A14" s="32">
        <v>13</v>
      </c>
      <c r="B14" s="33">
        <v>25</v>
      </c>
      <c r="C14" s="32">
        <v>60841</v>
      </c>
      <c r="D14" s="32">
        <v>1246323.7038</v>
      </c>
      <c r="E14" s="32">
        <v>1158739.4779999999</v>
      </c>
      <c r="F14" s="32">
        <v>87584.2258</v>
      </c>
      <c r="G14" s="32">
        <v>1158739.4779999999</v>
      </c>
      <c r="H14" s="32">
        <v>7.0274059245570494E-2</v>
      </c>
    </row>
    <row r="15" spans="1:8" ht="14.25">
      <c r="A15" s="32">
        <v>14</v>
      </c>
      <c r="B15" s="33">
        <v>26</v>
      </c>
      <c r="C15" s="32">
        <v>63278</v>
      </c>
      <c r="D15" s="32">
        <v>1057311.0928283699</v>
      </c>
      <c r="E15" s="32">
        <v>967568.48449627904</v>
      </c>
      <c r="F15" s="32">
        <v>89742.608332092903</v>
      </c>
      <c r="G15" s="32">
        <v>967568.48449627904</v>
      </c>
      <c r="H15" s="32">
        <v>8.4878148863477804E-2</v>
      </c>
    </row>
    <row r="16" spans="1:8" ht="14.25">
      <c r="A16" s="32">
        <v>15</v>
      </c>
      <c r="B16" s="33">
        <v>27</v>
      </c>
      <c r="C16" s="32">
        <v>177437.05499999999</v>
      </c>
      <c r="D16" s="32">
        <v>1562851.77568462</v>
      </c>
      <c r="E16" s="32">
        <v>1368651.7085410301</v>
      </c>
      <c r="F16" s="32">
        <v>194200.06714358999</v>
      </c>
      <c r="G16" s="32">
        <v>1368651.7085410301</v>
      </c>
      <c r="H16" s="32">
        <v>0.12426006750289501</v>
      </c>
    </row>
    <row r="17" spans="1:8" ht="14.25">
      <c r="A17" s="32">
        <v>16</v>
      </c>
      <c r="B17" s="33">
        <v>29</v>
      </c>
      <c r="C17" s="32">
        <v>102008</v>
      </c>
      <c r="D17" s="32">
        <v>1315108.1461273499</v>
      </c>
      <c r="E17" s="32">
        <v>1155207.8464931599</v>
      </c>
      <c r="F17" s="32">
        <v>159900.29963418801</v>
      </c>
      <c r="G17" s="32">
        <v>1155207.8464931599</v>
      </c>
      <c r="H17" s="32">
        <v>0.121587186654613</v>
      </c>
    </row>
    <row r="18" spans="1:8" ht="14.25">
      <c r="A18" s="32">
        <v>17</v>
      </c>
      <c r="B18" s="33">
        <v>31</v>
      </c>
      <c r="C18" s="32">
        <v>32386.498</v>
      </c>
      <c r="D18" s="32">
        <v>387254.67156847398</v>
      </c>
      <c r="E18" s="32">
        <v>310734.49147166603</v>
      </c>
      <c r="F18" s="32">
        <v>76520.180096808806</v>
      </c>
      <c r="G18" s="32">
        <v>310734.49147166603</v>
      </c>
      <c r="H18" s="32">
        <v>0.197596531984711</v>
      </c>
    </row>
    <row r="19" spans="1:8" ht="14.25">
      <c r="A19" s="32">
        <v>18</v>
      </c>
      <c r="B19" s="33">
        <v>32</v>
      </c>
      <c r="C19" s="32">
        <v>16773.058000000001</v>
      </c>
      <c r="D19" s="32">
        <v>345591.82232058101</v>
      </c>
      <c r="E19" s="32">
        <v>303771.787787662</v>
      </c>
      <c r="F19" s="32">
        <v>41820.034532919199</v>
      </c>
      <c r="G19" s="32">
        <v>303771.787787662</v>
      </c>
      <c r="H19" s="32">
        <v>0.121009907734812</v>
      </c>
    </row>
    <row r="20" spans="1:8" ht="14.25">
      <c r="A20" s="32">
        <v>19</v>
      </c>
      <c r="B20" s="33">
        <v>33</v>
      </c>
      <c r="C20" s="32">
        <v>18456.080999999998</v>
      </c>
      <c r="D20" s="32">
        <v>369396.42334349098</v>
      </c>
      <c r="E20" s="32">
        <v>285004.09205581999</v>
      </c>
      <c r="F20" s="32">
        <v>84392.331287670997</v>
      </c>
      <c r="G20" s="32">
        <v>285004.09205581999</v>
      </c>
      <c r="H20" s="32">
        <v>0.22846006608243999</v>
      </c>
    </row>
    <row r="21" spans="1:8" ht="14.25">
      <c r="A21" s="32">
        <v>20</v>
      </c>
      <c r="B21" s="33">
        <v>34</v>
      </c>
      <c r="C21" s="32">
        <v>28776.212</v>
      </c>
      <c r="D21" s="32">
        <v>188532.03567609901</v>
      </c>
      <c r="E21" s="32">
        <v>133552.490438315</v>
      </c>
      <c r="F21" s="32">
        <v>54979.545237783401</v>
      </c>
      <c r="G21" s="32">
        <v>133552.490438315</v>
      </c>
      <c r="H21" s="32">
        <v>0.29161911417664399</v>
      </c>
    </row>
    <row r="22" spans="1:8" ht="14.25">
      <c r="A22" s="32">
        <v>21</v>
      </c>
      <c r="B22" s="33">
        <v>35</v>
      </c>
      <c r="C22" s="32">
        <v>16417.886999999999</v>
      </c>
      <c r="D22" s="32">
        <v>456953.59302123898</v>
      </c>
      <c r="E22" s="32">
        <v>402130.20840514702</v>
      </c>
      <c r="F22" s="32">
        <v>54823.384616092102</v>
      </c>
      <c r="G22" s="32">
        <v>402130.20840514702</v>
      </c>
      <c r="H22" s="32">
        <v>0.119975825671085</v>
      </c>
    </row>
    <row r="23" spans="1:8" ht="14.25">
      <c r="A23" s="32">
        <v>22</v>
      </c>
      <c r="B23" s="33">
        <v>36</v>
      </c>
      <c r="C23" s="32">
        <v>75119.558000000005</v>
      </c>
      <c r="D23" s="32">
        <v>565466.19308672601</v>
      </c>
      <c r="E23" s="32">
        <v>444469.11951906799</v>
      </c>
      <c r="F23" s="32">
        <v>120997.07356765799</v>
      </c>
      <c r="G23" s="32">
        <v>444469.11951906799</v>
      </c>
      <c r="H23" s="32">
        <v>0.21397755524015999</v>
      </c>
    </row>
    <row r="24" spans="1:8" ht="14.25">
      <c r="A24" s="32">
        <v>23</v>
      </c>
      <c r="B24" s="33">
        <v>37</v>
      </c>
      <c r="C24" s="32">
        <v>82735.426999999996</v>
      </c>
      <c r="D24" s="32">
        <v>1094864.0107318601</v>
      </c>
      <c r="E24" s="32">
        <v>892392.72480021301</v>
      </c>
      <c r="F24" s="32">
        <v>202471.28593164601</v>
      </c>
      <c r="G24" s="32">
        <v>892392.72480021301</v>
      </c>
      <c r="H24" s="32">
        <v>0.18492825040098301</v>
      </c>
    </row>
    <row r="25" spans="1:8" ht="14.25">
      <c r="A25" s="32">
        <v>24</v>
      </c>
      <c r="B25" s="33">
        <v>38</v>
      </c>
      <c r="C25" s="32">
        <v>27650.682000000001</v>
      </c>
      <c r="D25" s="32">
        <v>171802.89865752199</v>
      </c>
      <c r="E25" s="32">
        <v>156250.58470177001</v>
      </c>
      <c r="F25" s="32">
        <v>15552.313955752201</v>
      </c>
      <c r="G25" s="32">
        <v>156250.58470177001</v>
      </c>
      <c r="H25" s="32">
        <v>9.0524165059372705E-2</v>
      </c>
    </row>
    <row r="26" spans="1:8" ht="14.25">
      <c r="A26" s="32">
        <v>25</v>
      </c>
      <c r="B26" s="33">
        <v>39</v>
      </c>
      <c r="C26" s="32">
        <v>56040.853999999999</v>
      </c>
      <c r="D26" s="32">
        <v>111685.17791142099</v>
      </c>
      <c r="E26" s="32">
        <v>83916.567517890595</v>
      </c>
      <c r="F26" s="32">
        <v>27768.610393530598</v>
      </c>
      <c r="G26" s="32">
        <v>83916.567517890595</v>
      </c>
      <c r="H26" s="32">
        <v>0.24863290646816399</v>
      </c>
    </row>
    <row r="27" spans="1:8" ht="14.25">
      <c r="A27" s="32">
        <v>26</v>
      </c>
      <c r="B27" s="33">
        <v>40</v>
      </c>
      <c r="C27" s="32">
        <v>32</v>
      </c>
      <c r="D27" s="32">
        <v>123.0771</v>
      </c>
      <c r="E27" s="32">
        <v>99.112700000000004</v>
      </c>
      <c r="F27" s="32">
        <v>23.964400000000001</v>
      </c>
      <c r="G27" s="32">
        <v>99.112700000000004</v>
      </c>
      <c r="H27" s="32">
        <v>0.19471047010369899</v>
      </c>
    </row>
    <row r="28" spans="1:8" ht="14.25">
      <c r="A28" s="32">
        <v>27</v>
      </c>
      <c r="B28" s="33">
        <v>42</v>
      </c>
      <c r="C28" s="32">
        <v>5284.576</v>
      </c>
      <c r="D28" s="32">
        <v>143780.06659999999</v>
      </c>
      <c r="E28" s="32">
        <v>120241.6588</v>
      </c>
      <c r="F28" s="32">
        <v>23538.407800000001</v>
      </c>
      <c r="G28" s="32">
        <v>120241.6588</v>
      </c>
      <c r="H28" s="32">
        <v>0.16371120390063901</v>
      </c>
    </row>
    <row r="29" spans="1:8" ht="14.25">
      <c r="A29" s="32">
        <v>28</v>
      </c>
      <c r="B29" s="33">
        <v>75</v>
      </c>
      <c r="C29" s="32">
        <v>432</v>
      </c>
      <c r="D29" s="32">
        <v>289718.80341880303</v>
      </c>
      <c r="E29" s="32">
        <v>274917.673675214</v>
      </c>
      <c r="F29" s="32">
        <v>14801.1297435897</v>
      </c>
      <c r="G29" s="32">
        <v>274917.673675214</v>
      </c>
      <c r="H29" s="32">
        <v>5.1087915485395499E-2</v>
      </c>
    </row>
    <row r="30" spans="1:8" ht="14.25">
      <c r="A30" s="32">
        <v>29</v>
      </c>
      <c r="B30" s="33">
        <v>76</v>
      </c>
      <c r="C30" s="32">
        <v>2231</v>
      </c>
      <c r="D30" s="32">
        <v>424893.57571880298</v>
      </c>
      <c r="E30" s="32">
        <v>396711.04778974399</v>
      </c>
      <c r="F30" s="32">
        <v>28182.527929059801</v>
      </c>
      <c r="G30" s="32">
        <v>396711.04778974399</v>
      </c>
      <c r="H30" s="32">
        <v>6.6328439730778996E-2</v>
      </c>
    </row>
    <row r="31" spans="1:8" ht="14.25">
      <c r="A31" s="32">
        <v>30</v>
      </c>
      <c r="B31" s="33">
        <v>99</v>
      </c>
      <c r="C31" s="32">
        <v>55</v>
      </c>
      <c r="D31" s="32">
        <v>34348.122910521102</v>
      </c>
      <c r="E31" s="32">
        <v>29248.206746842101</v>
      </c>
      <c r="F31" s="32">
        <v>5099.9161636790004</v>
      </c>
      <c r="G31" s="32">
        <v>29248.206746842101</v>
      </c>
      <c r="H31" s="32">
        <v>0.14847728875794999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2014-02-02T05:10:33Z</dcterms:modified>
</cp:coreProperties>
</file>