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<sst xmlns="http://schemas.openxmlformats.org/spreadsheetml/2006/main" count="114" uniqueCount="71">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</sst>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19707161.436299998</v>
      </c>
      <c r="F3" s="25">
        <f>RA!I7</f>
        <v>2202007.4909000001</v>
      </c>
      <c r="G3" s="16">
        <f>E3-F3</f>
        <v>17505153.9454</v>
      </c>
      <c r="H3" s="27">
        <f>RA!J7</f>
        <v>11.173641105126199</v>
      </c>
      <c r="I3" s="20">
        <f>SUM(I4:I39)</f>
        <v>19707165.958431758</v>
      </c>
      <c r="J3" s="21">
        <f>SUM(J4:J39)</f>
        <v>17505153.788274899</v>
      </c>
      <c r="K3" s="22">
        <f>E3-I3</f>
        <v>-4.522131759673357</v>
      </c>
      <c r="L3" s="22">
        <f>G3-J3</f>
        <v>0.15712510049343109</v>
      </c>
    </row>
    <row r="4" spans="1:12">
      <c r="A4" s="59">
        <f>RA!A8</f>
        <v>41679</v>
      </c>
      <c r="B4" s="12">
        <v>12</v>
      </c>
      <c r="C4" s="56" t="s">
        <v>6</v>
      </c>
      <c r="D4" s="56"/>
      <c r="E4" s="15">
        <f>VLOOKUP(C4,RA!B8:D39,3,0)</f>
        <v>798557.52260000003</v>
      </c>
      <c r="F4" s="25">
        <f>VLOOKUP(C4,RA!B8:I43,8,0)</f>
        <v>30471.7853</v>
      </c>
      <c r="G4" s="16">
        <f t="shared" ref="G4:G39" si="0">E4-F4</f>
        <v>768085.73730000004</v>
      </c>
      <c r="H4" s="27">
        <f>RA!J8</f>
        <v>3.8158535155724</v>
      </c>
      <c r="I4" s="20">
        <f>VLOOKUP(B4,RMS!B:D,3,FALSE)</f>
        <v>798558.31904529897</v>
      </c>
      <c r="J4" s="21">
        <f>VLOOKUP(B4,RMS!B:E,4,FALSE)</f>
        <v>768085.74042051297</v>
      </c>
      <c r="K4" s="22">
        <f t="shared" ref="K4:K39" si="1">E4-I4</f>
        <v>-0.79644529893994331</v>
      </c>
      <c r="L4" s="22">
        <f t="shared" ref="L4:L39" si="2">G4-J4</f>
        <v>-3.1205129344016314E-3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193628.9614</v>
      </c>
      <c r="F5" s="25">
        <f>VLOOKUP(C5,RA!B9:I44,8,0)</f>
        <v>35244.021000000001</v>
      </c>
      <c r="G5" s="16">
        <f t="shared" si="0"/>
        <v>158384.94039999999</v>
      </c>
      <c r="H5" s="27">
        <f>RA!J9</f>
        <v>18.2018334164344</v>
      </c>
      <c r="I5" s="20">
        <f>VLOOKUP(B5,RMS!B:D,3,FALSE)</f>
        <v>193629.08355079</v>
      </c>
      <c r="J5" s="21">
        <f>VLOOKUP(B5,RMS!B:E,4,FALSE)</f>
        <v>158384.94212900699</v>
      </c>
      <c r="K5" s="22">
        <f t="shared" si="1"/>
        <v>-0.12215079000452533</v>
      </c>
      <c r="L5" s="22">
        <f t="shared" si="2"/>
        <v>-1.72900699544698E-3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242843.20850000001</v>
      </c>
      <c r="F6" s="25">
        <f>VLOOKUP(C6,RA!B10:I45,8,0)</f>
        <v>57760.639900000002</v>
      </c>
      <c r="G6" s="16">
        <f t="shared" si="0"/>
        <v>185082.5686</v>
      </c>
      <c r="H6" s="27">
        <f>RA!J10</f>
        <v>23.785157615391999</v>
      </c>
      <c r="I6" s="20">
        <f>VLOOKUP(B6,RMS!B:D,3,FALSE)</f>
        <v>242845.27551367501</v>
      </c>
      <c r="J6" s="21">
        <f>VLOOKUP(B6,RMS!B:E,4,FALSE)</f>
        <v>185082.56917350399</v>
      </c>
      <c r="K6" s="22">
        <f t="shared" si="1"/>
        <v>-2.0670136749977246</v>
      </c>
      <c r="L6" s="22">
        <f t="shared" si="2"/>
        <v>-5.7350398856215179E-4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117615.9635</v>
      </c>
      <c r="F7" s="25">
        <f>VLOOKUP(C7,RA!B11:I46,8,0)</f>
        <v>22581.264599999999</v>
      </c>
      <c r="G7" s="16">
        <f t="shared" si="0"/>
        <v>95034.698900000003</v>
      </c>
      <c r="H7" s="27">
        <f>RA!J11</f>
        <v>19.199149441988801</v>
      </c>
      <c r="I7" s="20">
        <f>VLOOKUP(B7,RMS!B:D,3,FALSE)</f>
        <v>117616.022418803</v>
      </c>
      <c r="J7" s="21">
        <f>VLOOKUP(B7,RMS!B:E,4,FALSE)</f>
        <v>95034.698634187997</v>
      </c>
      <c r="K7" s="22">
        <f t="shared" si="1"/>
        <v>-5.8918802998960018E-2</v>
      </c>
      <c r="L7" s="22">
        <f t="shared" si="2"/>
        <v>2.6581200654618442E-4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298045.74530000001</v>
      </c>
      <c r="F8" s="25">
        <f>VLOOKUP(C8,RA!B12:I47,8,0)</f>
        <v>18919.277099999999</v>
      </c>
      <c r="G8" s="16">
        <f t="shared" si="0"/>
        <v>279126.4682</v>
      </c>
      <c r="H8" s="27">
        <f>RA!J12</f>
        <v>6.3477762720473203</v>
      </c>
      <c r="I8" s="20">
        <f>VLOOKUP(B8,RMS!B:D,3,FALSE)</f>
        <v>298045.74086410302</v>
      </c>
      <c r="J8" s="21">
        <f>VLOOKUP(B8,RMS!B:E,4,FALSE)</f>
        <v>279126.46751880302</v>
      </c>
      <c r="K8" s="22">
        <f t="shared" si="1"/>
        <v>4.4358969898894429E-3</v>
      </c>
      <c r="L8" s="22">
        <f t="shared" si="2"/>
        <v>6.8119697971269488E-4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520651.71740000002</v>
      </c>
      <c r="F9" s="25">
        <f>VLOOKUP(C9,RA!B13:I48,8,0)</f>
        <v>70875.496599999999</v>
      </c>
      <c r="G9" s="16">
        <f t="shared" si="0"/>
        <v>449776.22080000001</v>
      </c>
      <c r="H9" s="27">
        <f>RA!J13</f>
        <v>13.6128421805528</v>
      </c>
      <c r="I9" s="20">
        <f>VLOOKUP(B9,RMS!B:D,3,FALSE)</f>
        <v>520651.994286325</v>
      </c>
      <c r="J9" s="21">
        <f>VLOOKUP(B9,RMS!B:E,4,FALSE)</f>
        <v>449776.22101367498</v>
      </c>
      <c r="K9" s="22">
        <f t="shared" si="1"/>
        <v>-0.27688632498029619</v>
      </c>
      <c r="L9" s="22">
        <f t="shared" si="2"/>
        <v>-2.1367496810853481E-4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160002.45569999999</v>
      </c>
      <c r="F10" s="25">
        <f>VLOOKUP(C10,RA!B14:I49,8,0)</f>
        <v>19658.397799999999</v>
      </c>
      <c r="G10" s="16">
        <f t="shared" si="0"/>
        <v>140344.05789999999</v>
      </c>
      <c r="H10" s="27">
        <f>RA!J14</f>
        <v>12.2863100531775</v>
      </c>
      <c r="I10" s="20">
        <f>VLOOKUP(B10,RMS!B:D,3,FALSE)</f>
        <v>160002.474166667</v>
      </c>
      <c r="J10" s="21">
        <f>VLOOKUP(B10,RMS!B:E,4,FALSE)</f>
        <v>140344.05810598299</v>
      </c>
      <c r="K10" s="22">
        <f t="shared" si="1"/>
        <v>-1.8466667010216042E-2</v>
      </c>
      <c r="L10" s="22">
        <f t="shared" si="2"/>
        <v>-2.0598300034180284E-4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128060.421</v>
      </c>
      <c r="F11" s="25">
        <f>VLOOKUP(C11,RA!B15:I50,8,0)</f>
        <v>13939.9614</v>
      </c>
      <c r="G11" s="16">
        <f t="shared" si="0"/>
        <v>114120.4596</v>
      </c>
      <c r="H11" s="27">
        <f>RA!J15</f>
        <v>10.885456483076799</v>
      </c>
      <c r="I11" s="20">
        <f>VLOOKUP(B11,RMS!B:D,3,FALSE)</f>
        <v>128060.497</v>
      </c>
      <c r="J11" s="21">
        <f>VLOOKUP(B11,RMS!B:E,4,FALSE)</f>
        <v>114120.458021368</v>
      </c>
      <c r="K11" s="22">
        <f t="shared" si="1"/>
        <v>-7.6000000000931323E-2</v>
      </c>
      <c r="L11" s="22">
        <f t="shared" si="2"/>
        <v>1.5786320000188425E-3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976347.19220000005</v>
      </c>
      <c r="F12" s="25">
        <f>VLOOKUP(C12,RA!B16:I51,8,0)</f>
        <v>76339.901500000007</v>
      </c>
      <c r="G12" s="16">
        <f t="shared" si="0"/>
        <v>900007.29070000001</v>
      </c>
      <c r="H12" s="27">
        <f>RA!J16</f>
        <v>7.81892979360995</v>
      </c>
      <c r="I12" s="20">
        <f>VLOOKUP(B12,RMS!B:D,3,FALSE)</f>
        <v>976347.12589999998</v>
      </c>
      <c r="J12" s="21">
        <f>VLOOKUP(B12,RMS!B:E,4,FALSE)</f>
        <v>900007.29070000001</v>
      </c>
      <c r="K12" s="22">
        <f t="shared" si="1"/>
        <v>6.6300000064074993E-2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1253492.4550999999</v>
      </c>
      <c r="F13" s="25">
        <f>VLOOKUP(C13,RA!B17:I52,8,0)</f>
        <v>-24831.8302</v>
      </c>
      <c r="G13" s="16">
        <f t="shared" si="0"/>
        <v>1278324.2852999999</v>
      </c>
      <c r="H13" s="27">
        <f>RA!J17</f>
        <v>-1.9810115409126201</v>
      </c>
      <c r="I13" s="20">
        <f>VLOOKUP(B13,RMS!B:D,3,FALSE)</f>
        <v>1253492.5800282101</v>
      </c>
      <c r="J13" s="21">
        <f>VLOOKUP(B13,RMS!B:E,4,FALSE)</f>
        <v>1278324.28498974</v>
      </c>
      <c r="K13" s="22">
        <f t="shared" si="1"/>
        <v>-0.12492821016348898</v>
      </c>
      <c r="L13" s="22">
        <f t="shared" si="2"/>
        <v>3.102598711848259E-4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2536882.4468</v>
      </c>
      <c r="F14" s="25">
        <f>VLOOKUP(C14,RA!B18:I53,8,0)</f>
        <v>327291.97509999998</v>
      </c>
      <c r="G14" s="16">
        <f t="shared" si="0"/>
        <v>2209590.4717000001</v>
      </c>
      <c r="H14" s="27">
        <f>RA!J18</f>
        <v>12.9013457250588</v>
      </c>
      <c r="I14" s="20">
        <f>VLOOKUP(B14,RMS!B:D,3,FALSE)</f>
        <v>2536882.5776957301</v>
      </c>
      <c r="J14" s="21">
        <f>VLOOKUP(B14,RMS!B:E,4,FALSE)</f>
        <v>2209590.4757888899</v>
      </c>
      <c r="K14" s="22">
        <f t="shared" si="1"/>
        <v>-0.13089573010802269</v>
      </c>
      <c r="L14" s="22">
        <f t="shared" si="2"/>
        <v>-4.0888898074626923E-3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823799.34310000006</v>
      </c>
      <c r="F15" s="25">
        <f>VLOOKUP(C15,RA!B19:I54,8,0)</f>
        <v>116416.9014</v>
      </c>
      <c r="G15" s="16">
        <f t="shared" si="0"/>
        <v>707382.44170000008</v>
      </c>
      <c r="H15" s="27">
        <f>RA!J19</f>
        <v>14.1317060246634</v>
      </c>
      <c r="I15" s="20">
        <f>VLOOKUP(B15,RMS!B:D,3,FALSE)</f>
        <v>823799.39415299101</v>
      </c>
      <c r="J15" s="21">
        <f>VLOOKUP(B15,RMS!B:E,4,FALSE)</f>
        <v>707382.44273931603</v>
      </c>
      <c r="K15" s="22">
        <f t="shared" si="1"/>
        <v>-5.1052990951575339E-2</v>
      </c>
      <c r="L15" s="22">
        <f t="shared" si="2"/>
        <v>-1.0393159464001656E-3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866360.87479999999</v>
      </c>
      <c r="F16" s="25">
        <f>VLOOKUP(C16,RA!B20:I55,8,0)</f>
        <v>77212.534599999999</v>
      </c>
      <c r="G16" s="16">
        <f t="shared" si="0"/>
        <v>789148.34019999998</v>
      </c>
      <c r="H16" s="27">
        <f>RA!J20</f>
        <v>8.9122831888991492</v>
      </c>
      <c r="I16" s="20">
        <f>VLOOKUP(B16,RMS!B:D,3,FALSE)</f>
        <v>866360.90839999996</v>
      </c>
      <c r="J16" s="21">
        <f>VLOOKUP(B16,RMS!B:E,4,FALSE)</f>
        <v>789148.34019999998</v>
      </c>
      <c r="K16" s="22">
        <f t="shared" si="1"/>
        <v>-3.3599999966099858E-2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609087.603</v>
      </c>
      <c r="F17" s="25">
        <f>VLOOKUP(C17,RA!B21:I56,8,0)</f>
        <v>64122.045299999998</v>
      </c>
      <c r="G17" s="16">
        <f t="shared" si="0"/>
        <v>544965.5577</v>
      </c>
      <c r="H17" s="27">
        <f>RA!J21</f>
        <v>10.5275571172641</v>
      </c>
      <c r="I17" s="20">
        <f>VLOOKUP(B17,RMS!B:D,3,FALSE)</f>
        <v>609087.30214294698</v>
      </c>
      <c r="J17" s="21">
        <f>VLOOKUP(B17,RMS!B:E,4,FALSE)</f>
        <v>544965.55728220998</v>
      </c>
      <c r="K17" s="22">
        <f t="shared" si="1"/>
        <v>0.30085705302190036</v>
      </c>
      <c r="L17" s="22">
        <f t="shared" si="2"/>
        <v>4.1779002640396357E-4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1781437.4231</v>
      </c>
      <c r="F18" s="25">
        <f>VLOOKUP(C18,RA!B22:I57,8,0)</f>
        <v>219466.4614</v>
      </c>
      <c r="G18" s="16">
        <f t="shared" si="0"/>
        <v>1561970.9617000001</v>
      </c>
      <c r="H18" s="27">
        <f>RA!J22</f>
        <v>12.319627877699499</v>
      </c>
      <c r="I18" s="20">
        <f>VLOOKUP(B18,RMS!B:D,3,FALSE)</f>
        <v>1781438.01504359</v>
      </c>
      <c r="J18" s="21">
        <f>VLOOKUP(B18,RMS!B:E,4,FALSE)</f>
        <v>1561970.9615948701</v>
      </c>
      <c r="K18" s="22">
        <f t="shared" si="1"/>
        <v>-0.59194358997046947</v>
      </c>
      <c r="L18" s="22">
        <f t="shared" si="2"/>
        <v>1.0513002052903175E-4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2372741.5707999999</v>
      </c>
      <c r="F19" s="25">
        <f>VLOOKUP(C19,RA!B23:I58,8,0)</f>
        <v>212635.23790000001</v>
      </c>
      <c r="G19" s="16">
        <f t="shared" si="0"/>
        <v>2160106.3328999998</v>
      </c>
      <c r="H19" s="27">
        <f>RA!J23</f>
        <v>8.9615843763510803</v>
      </c>
      <c r="I19" s="20">
        <f>VLOOKUP(B19,RMS!B:D,3,FALSE)</f>
        <v>2372742.2903239299</v>
      </c>
      <c r="J19" s="21">
        <f>VLOOKUP(B19,RMS!B:E,4,FALSE)</f>
        <v>2160106.3757538502</v>
      </c>
      <c r="K19" s="22">
        <f t="shared" si="1"/>
        <v>-0.71952392999082804</v>
      </c>
      <c r="L19" s="22">
        <f t="shared" si="2"/>
        <v>-4.2853850405663252E-2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342207.85879999999</v>
      </c>
      <c r="F20" s="25">
        <f>VLOOKUP(C20,RA!B24:I59,8,0)</f>
        <v>64406.8652</v>
      </c>
      <c r="G20" s="16">
        <f t="shared" si="0"/>
        <v>277800.99359999999</v>
      </c>
      <c r="H20" s="27">
        <f>RA!J24</f>
        <v>18.820977819110201</v>
      </c>
      <c r="I20" s="20">
        <f>VLOOKUP(B20,RMS!B:D,3,FALSE)</f>
        <v>342207.810959141</v>
      </c>
      <c r="J20" s="21">
        <f>VLOOKUP(B20,RMS!B:E,4,FALSE)</f>
        <v>277800.97053000802</v>
      </c>
      <c r="K20" s="22">
        <f t="shared" si="1"/>
        <v>4.7840858984272927E-2</v>
      </c>
      <c r="L20" s="22">
        <f t="shared" si="2"/>
        <v>2.3069991962984204E-2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357909.96240000002</v>
      </c>
      <c r="F21" s="25">
        <f>VLOOKUP(C21,RA!B25:I60,8,0)</f>
        <v>37131.587899999999</v>
      </c>
      <c r="G21" s="16">
        <f t="shared" si="0"/>
        <v>320778.37450000003</v>
      </c>
      <c r="H21" s="27">
        <f>RA!J25</f>
        <v>10.374561146890301</v>
      </c>
      <c r="I21" s="20">
        <f>VLOOKUP(B21,RMS!B:D,3,FALSE)</f>
        <v>357909.964373353</v>
      </c>
      <c r="J21" s="21">
        <f>VLOOKUP(B21,RMS!B:E,4,FALSE)</f>
        <v>320778.37812485499</v>
      </c>
      <c r="K21" s="22">
        <f t="shared" si="1"/>
        <v>-1.9733529770746827E-3</v>
      </c>
      <c r="L21" s="22">
        <f t="shared" si="2"/>
        <v>-3.6248549586161971E-3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428198.00219999999</v>
      </c>
      <c r="F22" s="25">
        <f>VLOOKUP(C22,RA!B26:I61,8,0)</f>
        <v>103383.4146</v>
      </c>
      <c r="G22" s="16">
        <f t="shared" si="0"/>
        <v>324814.58759999997</v>
      </c>
      <c r="H22" s="27">
        <f>RA!J26</f>
        <v>24.143833943371</v>
      </c>
      <c r="I22" s="20">
        <f>VLOOKUP(B22,RMS!B:D,3,FALSE)</f>
        <v>428197.98286208301</v>
      </c>
      <c r="J22" s="21">
        <f>VLOOKUP(B22,RMS!B:E,4,FALSE)</f>
        <v>324814.57598751201</v>
      </c>
      <c r="K22" s="22">
        <f t="shared" si="1"/>
        <v>1.9337916979566216E-2</v>
      </c>
      <c r="L22" s="22">
        <f t="shared" si="2"/>
        <v>1.1612487956881523E-2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273686.84999999998</v>
      </c>
      <c r="F23" s="25">
        <f>VLOOKUP(C23,RA!B27:I62,8,0)</f>
        <v>81747.719100000002</v>
      </c>
      <c r="G23" s="16">
        <f t="shared" si="0"/>
        <v>191939.13089999999</v>
      </c>
      <c r="H23" s="27">
        <f>RA!J27</f>
        <v>29.869070837711099</v>
      </c>
      <c r="I23" s="20">
        <f>VLOOKUP(B23,RMS!B:D,3,FALSE)</f>
        <v>273686.84033942199</v>
      </c>
      <c r="J23" s="21">
        <f>VLOOKUP(B23,RMS!B:E,4,FALSE)</f>
        <v>191939.14114801699</v>
      </c>
      <c r="K23" s="22">
        <f t="shared" si="1"/>
        <v>9.6605779835954309E-3</v>
      </c>
      <c r="L23" s="22">
        <f t="shared" si="2"/>
        <v>-1.0248017002595589E-2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785325.25859999994</v>
      </c>
      <c r="F24" s="25">
        <f>VLOOKUP(C24,RA!B28:I63,8,0)</f>
        <v>70497.868499999997</v>
      </c>
      <c r="G24" s="16">
        <f t="shared" si="0"/>
        <v>714827.39009999996</v>
      </c>
      <c r="H24" s="27">
        <f>RA!J28</f>
        <v>8.9769006826135502</v>
      </c>
      <c r="I24" s="20">
        <f>VLOOKUP(B24,RMS!B:D,3,FALSE)</f>
        <v>785325.258002655</v>
      </c>
      <c r="J24" s="21">
        <f>VLOOKUP(B24,RMS!B:E,4,FALSE)</f>
        <v>714827.38598629495</v>
      </c>
      <c r="K24" s="22">
        <f t="shared" si="1"/>
        <v>5.9734494425356388E-4</v>
      </c>
      <c r="L24" s="22">
        <f t="shared" si="2"/>
        <v>4.1137050138786435E-3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1007940.0053</v>
      </c>
      <c r="F25" s="25">
        <f>VLOOKUP(C25,RA!B29:I64,8,0)</f>
        <v>206126.25539999999</v>
      </c>
      <c r="G25" s="16">
        <f t="shared" si="0"/>
        <v>801813.74989999994</v>
      </c>
      <c r="H25" s="27">
        <f>RA!J29</f>
        <v>20.450250443095499</v>
      </c>
      <c r="I25" s="20">
        <f>VLOOKUP(B25,RMS!B:D,3,FALSE)</f>
        <v>1007940.0030646001</v>
      </c>
      <c r="J25" s="21">
        <f>VLOOKUP(B25,RMS!B:E,4,FALSE)</f>
        <v>801813.71307852096</v>
      </c>
      <c r="K25" s="22">
        <f t="shared" si="1"/>
        <v>2.2353999083861709E-3</v>
      </c>
      <c r="L25" s="22">
        <f t="shared" si="2"/>
        <v>3.6821478977799416E-2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858337.51800000004</v>
      </c>
      <c r="F26" s="25">
        <f>VLOOKUP(C26,RA!B30:I65,8,0)</f>
        <v>128414.22719999999</v>
      </c>
      <c r="G26" s="16">
        <f t="shared" si="0"/>
        <v>729923.29080000008</v>
      </c>
      <c r="H26" s="27">
        <f>RA!J30</f>
        <v>14.9608078998127</v>
      </c>
      <c r="I26" s="20">
        <f>VLOOKUP(B26,RMS!B:D,3,FALSE)</f>
        <v>858337.50097079598</v>
      </c>
      <c r="J26" s="21">
        <f>VLOOKUP(B26,RMS!B:E,4,FALSE)</f>
        <v>729923.27294295805</v>
      </c>
      <c r="K26" s="22">
        <f t="shared" si="1"/>
        <v>1.7029204056598246E-2</v>
      </c>
      <c r="L26" s="22">
        <f t="shared" si="2"/>
        <v>1.7857042024843395E-2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522108.05910000001</v>
      </c>
      <c r="F27" s="25">
        <f>VLOOKUP(C27,RA!B31:I66,8,0)</f>
        <v>33635.3226</v>
      </c>
      <c r="G27" s="16">
        <f t="shared" si="0"/>
        <v>488472.7365</v>
      </c>
      <c r="H27" s="27">
        <f>RA!J31</f>
        <v>6.4422147894020103</v>
      </c>
      <c r="I27" s="20">
        <f>VLOOKUP(B27,RMS!B:D,3,FALSE)</f>
        <v>522108.05243008799</v>
      </c>
      <c r="J27" s="21">
        <f>VLOOKUP(B27,RMS!B:E,4,FALSE)</f>
        <v>488472.61980708002</v>
      </c>
      <c r="K27" s="22">
        <f t="shared" si="1"/>
        <v>6.6699120216071606E-3</v>
      </c>
      <c r="L27" s="22">
        <f t="shared" si="2"/>
        <v>0.11669291998259723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189846.56400000001</v>
      </c>
      <c r="F28" s="25">
        <f>VLOOKUP(C28,RA!B32:I67,8,0)</f>
        <v>49260.7719</v>
      </c>
      <c r="G28" s="16">
        <f t="shared" si="0"/>
        <v>140585.79210000002</v>
      </c>
      <c r="H28" s="27">
        <f>RA!J32</f>
        <v>25.947676303480499</v>
      </c>
      <c r="I28" s="20">
        <f>VLOOKUP(B28,RMS!B:D,3,FALSE)</f>
        <v>189846.50323759901</v>
      </c>
      <c r="J28" s="21">
        <f>VLOOKUP(B28,RMS!B:E,4,FALSE)</f>
        <v>140585.77482485099</v>
      </c>
      <c r="K28" s="22">
        <f t="shared" si="1"/>
        <v>6.0762401000829414E-2</v>
      </c>
      <c r="L28" s="22">
        <f t="shared" si="2"/>
        <v>1.7275149031775072E-2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119.2312</v>
      </c>
      <c r="F29" s="25">
        <f>VLOOKUP(C29,RA!B33:I68,8,0)</f>
        <v>23.2149</v>
      </c>
      <c r="G29" s="16">
        <f t="shared" si="0"/>
        <v>96.016300000000001</v>
      </c>
      <c r="H29" s="27">
        <f>RA!J33</f>
        <v>19.470490945323</v>
      </c>
      <c r="I29" s="20">
        <f>VLOOKUP(B29,RMS!B:D,3,FALSE)</f>
        <v>119.23090000000001</v>
      </c>
      <c r="J29" s="21">
        <f>VLOOKUP(B29,RMS!B:E,4,FALSE)</f>
        <v>96.016300000000001</v>
      </c>
      <c r="K29" s="22">
        <f t="shared" si="1"/>
        <v>2.9999999999574811E-4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135724.8628</v>
      </c>
      <c r="F31" s="25">
        <f>VLOOKUP(C31,RA!B35:I70,8,0)</f>
        <v>16509.3606</v>
      </c>
      <c r="G31" s="16">
        <f t="shared" si="0"/>
        <v>119215.5022</v>
      </c>
      <c r="H31" s="27">
        <f>RA!J35</f>
        <v>12.1638440145839</v>
      </c>
      <c r="I31" s="20">
        <f>VLOOKUP(B31,RMS!B:D,3,FALSE)</f>
        <v>135724.86199999999</v>
      </c>
      <c r="J31" s="21">
        <f>VLOOKUP(B31,RMS!B:E,4,FALSE)</f>
        <v>119215.5058</v>
      </c>
      <c r="K31" s="22">
        <f t="shared" si="1"/>
        <v>8.0000000889413059E-4</v>
      </c>
      <c r="L31" s="22">
        <f t="shared" si="2"/>
        <v>-3.599999996367842E-3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364399.99910000002</v>
      </c>
      <c r="F35" s="25">
        <f>VLOOKUP(C35,RA!B8:I74,8,0)</f>
        <v>20278.593199999999</v>
      </c>
      <c r="G35" s="16">
        <f t="shared" si="0"/>
        <v>344121.40590000001</v>
      </c>
      <c r="H35" s="27">
        <f>RA!J39</f>
        <v>5.5649267974984502</v>
      </c>
      <c r="I35" s="20">
        <f>VLOOKUP(B35,RMS!B:D,3,FALSE)</f>
        <v>364400</v>
      </c>
      <c r="J35" s="21">
        <f>VLOOKUP(B35,RMS!B:E,4,FALSE)</f>
        <v>344121.407179487</v>
      </c>
      <c r="K35" s="22">
        <f t="shared" si="1"/>
        <v>-8.9999998454004526E-4</v>
      </c>
      <c r="L35" s="22">
        <f t="shared" si="2"/>
        <v>-1.2794869835488498E-3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735418.7193</v>
      </c>
      <c r="F36" s="25">
        <f>VLOOKUP(C36,RA!B8:I75,8,0)</f>
        <v>48214.008600000001</v>
      </c>
      <c r="G36" s="16">
        <f t="shared" si="0"/>
        <v>687204.71069999994</v>
      </c>
      <c r="H36" s="27">
        <f>RA!J40</f>
        <v>6.5559942023085798</v>
      </c>
      <c r="I36" s="20">
        <f>VLOOKUP(B36,RMS!B:D,3,FALSE)</f>
        <v>735418.70743076899</v>
      </c>
      <c r="J36" s="21">
        <f>VLOOKUP(B36,RMS!B:E,4,FALSE)</f>
        <v>687204.71244871803</v>
      </c>
      <c r="K36" s="22">
        <f t="shared" si="1"/>
        <v>1.1869231006130576E-2</v>
      </c>
      <c r="L36" s="22">
        <f t="shared" si="2"/>
        <v>-1.7487180884927511E-3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26383.641199999998</v>
      </c>
      <c r="F39" s="25">
        <f>VLOOKUP(C39,RA!B8:I78,8,0)</f>
        <v>4274.2105000000001</v>
      </c>
      <c r="G39" s="16">
        <f t="shared" si="0"/>
        <v>22109.430699999997</v>
      </c>
      <c r="H39" s="27">
        <f>RA!J43</f>
        <v>16.200229784810698</v>
      </c>
      <c r="I39" s="20">
        <f>VLOOKUP(B39,RMS!B:D,3,FALSE)</f>
        <v>26383.641328189999</v>
      </c>
      <c r="J39" s="21">
        <f>VLOOKUP(B39,RMS!B:E,4,FALSE)</f>
        <v>22109.430050677001</v>
      </c>
      <c r="K39" s="22">
        <f t="shared" si="1"/>
        <v>-1.2819000039598905E-4</v>
      </c>
      <c r="L39" s="22">
        <f t="shared" si="2"/>
        <v>6.4932299574138597E-4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19707161.436299998</v>
      </c>
      <c r="E7" s="44">
        <v>18981751.185800001</v>
      </c>
      <c r="F7" s="45">
        <v>103.821619214157</v>
      </c>
      <c r="G7" s="44">
        <v>33957182.629699998</v>
      </c>
      <c r="H7" s="45">
        <v>-41.964674598582498</v>
      </c>
      <c r="I7" s="44">
        <v>2202007.4909000001</v>
      </c>
      <c r="J7" s="45">
        <v>11.173641105126199</v>
      </c>
      <c r="K7" s="44">
        <v>4251396.0175999999</v>
      </c>
      <c r="L7" s="45">
        <v>12.5198726406754</v>
      </c>
      <c r="M7" s="45">
        <v>-0.482050723624877</v>
      </c>
      <c r="N7" s="44">
        <v>195825493.0844</v>
      </c>
      <c r="O7" s="44">
        <v>1239771203.3996</v>
      </c>
      <c r="P7" s="44">
        <v>970427</v>
      </c>
      <c r="Q7" s="44">
        <v>911978</v>
      </c>
      <c r="R7" s="45">
        <v>6.4090361828903699</v>
      </c>
      <c r="S7" s="44">
        <v>20.3077216898334</v>
      </c>
      <c r="T7" s="44">
        <v>21.419299136821301</v>
      </c>
      <c r="U7" s="46">
        <v>-5.4736689027224799</v>
      </c>
    </row>
    <row r="8" spans="1:23" ht="12" thickBot="1">
      <c r="A8" s="70">
        <v>41679</v>
      </c>
      <c r="B8" s="60" t="s">
        <v>6</v>
      </c>
      <c r="C8" s="61"/>
      <c r="D8" s="47">
        <v>798557.52260000003</v>
      </c>
      <c r="E8" s="47">
        <v>771153.60309999995</v>
      </c>
      <c r="F8" s="48">
        <v>103.553626591361</v>
      </c>
      <c r="G8" s="47">
        <v>1314081.1905</v>
      </c>
      <c r="H8" s="48">
        <v>-39.230731832014598</v>
      </c>
      <c r="I8" s="47">
        <v>30471.7853</v>
      </c>
      <c r="J8" s="48">
        <v>3.8158535155724</v>
      </c>
      <c r="K8" s="47">
        <v>280693.63669999997</v>
      </c>
      <c r="L8" s="48">
        <v>21.3604485574592</v>
      </c>
      <c r="M8" s="48">
        <v>-0.89144112542683795</v>
      </c>
      <c r="N8" s="47">
        <v>7241039.8942999998</v>
      </c>
      <c r="O8" s="47">
        <v>49144535.533200003</v>
      </c>
      <c r="P8" s="47">
        <v>33305</v>
      </c>
      <c r="Q8" s="47">
        <v>32878</v>
      </c>
      <c r="R8" s="48">
        <v>1.2987407993186899</v>
      </c>
      <c r="S8" s="47">
        <v>23.977106218285499</v>
      </c>
      <c r="T8" s="47">
        <v>24.413388804063501</v>
      </c>
      <c r="U8" s="49">
        <v>-1.8195798183737599</v>
      </c>
    </row>
    <row r="9" spans="1:23" ht="12" thickBot="1">
      <c r="A9" s="71"/>
      <c r="B9" s="60" t="s">
        <v>7</v>
      </c>
      <c r="C9" s="61"/>
      <c r="D9" s="47">
        <v>193628.9614</v>
      </c>
      <c r="E9" s="47">
        <v>177210.0325</v>
      </c>
      <c r="F9" s="48">
        <v>109.26523666203801</v>
      </c>
      <c r="G9" s="47">
        <v>175771.35699999999</v>
      </c>
      <c r="H9" s="48">
        <v>10.15956450743</v>
      </c>
      <c r="I9" s="47">
        <v>35244.021000000001</v>
      </c>
      <c r="J9" s="48">
        <v>18.2018334164344</v>
      </c>
      <c r="K9" s="47">
        <v>5556.3194000000003</v>
      </c>
      <c r="L9" s="48">
        <v>3.1611062774010499</v>
      </c>
      <c r="M9" s="48">
        <v>5.3430516611410104</v>
      </c>
      <c r="N9" s="47">
        <v>1729659.2796</v>
      </c>
      <c r="O9" s="47">
        <v>7154015.9639999997</v>
      </c>
      <c r="P9" s="47">
        <v>9634</v>
      </c>
      <c r="Q9" s="47">
        <v>10103</v>
      </c>
      <c r="R9" s="48">
        <v>-4.6421854894585701</v>
      </c>
      <c r="S9" s="47">
        <v>20.098501287108199</v>
      </c>
      <c r="T9" s="47">
        <v>20.372202464614499</v>
      </c>
      <c r="U9" s="49">
        <v>-1.36179894011238</v>
      </c>
    </row>
    <row r="10" spans="1:23" ht="12" thickBot="1">
      <c r="A10" s="71"/>
      <c r="B10" s="60" t="s">
        <v>8</v>
      </c>
      <c r="C10" s="61"/>
      <c r="D10" s="47">
        <v>242843.20850000001</v>
      </c>
      <c r="E10" s="47">
        <v>174980.42300000001</v>
      </c>
      <c r="F10" s="48">
        <v>138.78307317842101</v>
      </c>
      <c r="G10" s="47">
        <v>399121.96720000001</v>
      </c>
      <c r="H10" s="48">
        <v>-39.155639514496798</v>
      </c>
      <c r="I10" s="47">
        <v>57760.639900000002</v>
      </c>
      <c r="J10" s="48">
        <v>23.785157615391999</v>
      </c>
      <c r="K10" s="47">
        <v>92202.196100000001</v>
      </c>
      <c r="L10" s="48">
        <v>23.1012581810105</v>
      </c>
      <c r="M10" s="48">
        <v>-0.37354377289067597</v>
      </c>
      <c r="N10" s="47">
        <v>3217307.5880999998</v>
      </c>
      <c r="O10" s="47">
        <v>12294417.5682</v>
      </c>
      <c r="P10" s="47">
        <v>106794</v>
      </c>
      <c r="Q10" s="47">
        <v>101287</v>
      </c>
      <c r="R10" s="48">
        <v>5.4370254820460797</v>
      </c>
      <c r="S10" s="47">
        <v>2.2739405631402501</v>
      </c>
      <c r="T10" s="47">
        <v>2.7619743027239401</v>
      </c>
      <c r="U10" s="49">
        <v>-21.462027086131499</v>
      </c>
    </row>
    <row r="11" spans="1:23" ht="12" thickBot="1">
      <c r="A11" s="71"/>
      <c r="B11" s="60" t="s">
        <v>9</v>
      </c>
      <c r="C11" s="61"/>
      <c r="D11" s="47">
        <v>117615.9635</v>
      </c>
      <c r="E11" s="47">
        <v>90532.390299999999</v>
      </c>
      <c r="F11" s="48">
        <v>129.91589320711901</v>
      </c>
      <c r="G11" s="47">
        <v>142783.36619999999</v>
      </c>
      <c r="H11" s="48">
        <v>-17.626284748566199</v>
      </c>
      <c r="I11" s="47">
        <v>22581.264599999999</v>
      </c>
      <c r="J11" s="48">
        <v>19.199149441988801</v>
      </c>
      <c r="K11" s="47">
        <v>29887.769</v>
      </c>
      <c r="L11" s="48">
        <v>20.932248479235</v>
      </c>
      <c r="M11" s="48">
        <v>-0.24446469724789399</v>
      </c>
      <c r="N11" s="47">
        <v>789168.43770000001</v>
      </c>
      <c r="O11" s="47">
        <v>4970664.4028000003</v>
      </c>
      <c r="P11" s="47">
        <v>5510</v>
      </c>
      <c r="Q11" s="47">
        <v>4496</v>
      </c>
      <c r="R11" s="48">
        <v>22.5533807829182</v>
      </c>
      <c r="S11" s="47">
        <v>21.345909891107102</v>
      </c>
      <c r="T11" s="47">
        <v>23.4701518016014</v>
      </c>
      <c r="U11" s="49">
        <v>-9.9515172758193096</v>
      </c>
    </row>
    <row r="12" spans="1:23" ht="12" thickBot="1">
      <c r="A12" s="71"/>
      <c r="B12" s="60" t="s">
        <v>10</v>
      </c>
      <c r="C12" s="61"/>
      <c r="D12" s="47">
        <v>298045.74530000001</v>
      </c>
      <c r="E12" s="47">
        <v>261965.10740000001</v>
      </c>
      <c r="F12" s="48">
        <v>113.77307010773301</v>
      </c>
      <c r="G12" s="47">
        <v>243268.45989999999</v>
      </c>
      <c r="H12" s="48">
        <v>22.517216338902799</v>
      </c>
      <c r="I12" s="47">
        <v>18919.277099999999</v>
      </c>
      <c r="J12" s="48">
        <v>6.3477762720473203</v>
      </c>
      <c r="K12" s="47">
        <v>31036.576099999998</v>
      </c>
      <c r="L12" s="48">
        <v>12.758158666667301</v>
      </c>
      <c r="M12" s="48">
        <v>-0.39041996646015298</v>
      </c>
      <c r="N12" s="47">
        <v>1744377.3628</v>
      </c>
      <c r="O12" s="47">
        <v>14274869.6175</v>
      </c>
      <c r="P12" s="47">
        <v>2809</v>
      </c>
      <c r="Q12" s="47">
        <v>2369</v>
      </c>
      <c r="R12" s="48">
        <v>18.573237653018101</v>
      </c>
      <c r="S12" s="47">
        <v>106.10386091135599</v>
      </c>
      <c r="T12" s="47">
        <v>107.255204516674</v>
      </c>
      <c r="U12" s="49">
        <v>-1.08511000017165</v>
      </c>
    </row>
    <row r="13" spans="1:23" ht="12" thickBot="1">
      <c r="A13" s="71"/>
      <c r="B13" s="60" t="s">
        <v>11</v>
      </c>
      <c r="C13" s="61"/>
      <c r="D13" s="47">
        <v>520651.71740000002</v>
      </c>
      <c r="E13" s="47">
        <v>397721.60220000002</v>
      </c>
      <c r="F13" s="48">
        <v>130.90858392403399</v>
      </c>
      <c r="G13" s="47">
        <v>649375.7818</v>
      </c>
      <c r="H13" s="48">
        <v>-19.8227386988764</v>
      </c>
      <c r="I13" s="47">
        <v>70875.496599999999</v>
      </c>
      <c r="J13" s="48">
        <v>13.6128421805528</v>
      </c>
      <c r="K13" s="47">
        <v>87546.454299999998</v>
      </c>
      <c r="L13" s="48">
        <v>13.481632169486</v>
      </c>
      <c r="M13" s="48">
        <v>-0.190424133487722</v>
      </c>
      <c r="N13" s="47">
        <v>3949981.2395000001</v>
      </c>
      <c r="O13" s="47">
        <v>21974941.670499999</v>
      </c>
      <c r="P13" s="47">
        <v>15833</v>
      </c>
      <c r="Q13" s="47">
        <v>14605</v>
      </c>
      <c r="R13" s="48">
        <v>8.4080794248545097</v>
      </c>
      <c r="S13" s="47">
        <v>32.883958655971703</v>
      </c>
      <c r="T13" s="47">
        <v>31.531458904484801</v>
      </c>
      <c r="U13" s="49">
        <v>4.1129468797739399</v>
      </c>
    </row>
    <row r="14" spans="1:23" ht="12" thickBot="1">
      <c r="A14" s="71"/>
      <c r="B14" s="60" t="s">
        <v>12</v>
      </c>
      <c r="C14" s="61"/>
      <c r="D14" s="47">
        <v>160002.45569999999</v>
      </c>
      <c r="E14" s="47">
        <v>132448.78039999999</v>
      </c>
      <c r="F14" s="48">
        <v>120.80326841575101</v>
      </c>
      <c r="G14" s="47">
        <v>336494.94799999997</v>
      </c>
      <c r="H14" s="48">
        <v>-52.450265107694896</v>
      </c>
      <c r="I14" s="47">
        <v>19658.397799999999</v>
      </c>
      <c r="J14" s="48">
        <v>12.2863100531775</v>
      </c>
      <c r="K14" s="47">
        <v>53503.214</v>
      </c>
      <c r="L14" s="48">
        <v>15.9001537223673</v>
      </c>
      <c r="M14" s="48">
        <v>-0.63257538509742595</v>
      </c>
      <c r="N14" s="47">
        <v>1514898.5430999999</v>
      </c>
      <c r="O14" s="47">
        <v>10941333.2489</v>
      </c>
      <c r="P14" s="47">
        <v>4241</v>
      </c>
      <c r="Q14" s="47">
        <v>5199</v>
      </c>
      <c r="R14" s="48">
        <v>-18.426620503943099</v>
      </c>
      <c r="S14" s="47">
        <v>37.727530228719601</v>
      </c>
      <c r="T14" s="47">
        <v>39.721501077130199</v>
      </c>
      <c r="U14" s="49">
        <v>-5.2851878623443396</v>
      </c>
    </row>
    <row r="15" spans="1:23" ht="12" thickBot="1">
      <c r="A15" s="71"/>
      <c r="B15" s="60" t="s">
        <v>13</v>
      </c>
      <c r="C15" s="61"/>
      <c r="D15" s="47">
        <v>128060.421</v>
      </c>
      <c r="E15" s="47">
        <v>85479.732199999999</v>
      </c>
      <c r="F15" s="48">
        <v>149.81378357664099</v>
      </c>
      <c r="G15" s="47">
        <v>196402.53479999999</v>
      </c>
      <c r="H15" s="48">
        <v>-34.796961184637397</v>
      </c>
      <c r="I15" s="47">
        <v>13939.9614</v>
      </c>
      <c r="J15" s="48">
        <v>10.885456483076799</v>
      </c>
      <c r="K15" s="47">
        <v>18161.016599999999</v>
      </c>
      <c r="L15" s="48">
        <v>9.24683411978042</v>
      </c>
      <c r="M15" s="48">
        <v>-0.23242394921879</v>
      </c>
      <c r="N15" s="47">
        <v>893041.80619999999</v>
      </c>
      <c r="O15" s="47">
        <v>6700466.0267000003</v>
      </c>
      <c r="P15" s="47">
        <v>4387</v>
      </c>
      <c r="Q15" s="47">
        <v>3609</v>
      </c>
      <c r="R15" s="48">
        <v>21.557218065946198</v>
      </c>
      <c r="S15" s="47">
        <v>29.1908869386825</v>
      </c>
      <c r="T15" s="47">
        <v>31.430410335272899</v>
      </c>
      <c r="U15" s="49">
        <v>-7.6719950349392798</v>
      </c>
    </row>
    <row r="16" spans="1:23" ht="12" thickBot="1">
      <c r="A16" s="71"/>
      <c r="B16" s="60" t="s">
        <v>14</v>
      </c>
      <c r="C16" s="61"/>
      <c r="D16" s="47">
        <v>976347.19220000005</v>
      </c>
      <c r="E16" s="47">
        <v>685140.34499999997</v>
      </c>
      <c r="F16" s="48">
        <v>142.50324029597201</v>
      </c>
      <c r="G16" s="47">
        <v>2333700.8511999999</v>
      </c>
      <c r="H16" s="48">
        <v>-58.163138531746398</v>
      </c>
      <c r="I16" s="47">
        <v>76339.901500000007</v>
      </c>
      <c r="J16" s="48">
        <v>7.81892979360995</v>
      </c>
      <c r="K16" s="47">
        <v>156791.4811</v>
      </c>
      <c r="L16" s="48">
        <v>6.7185766770139796</v>
      </c>
      <c r="M16" s="48">
        <v>-0.51311193079864303</v>
      </c>
      <c r="N16" s="47">
        <v>14845274.970699999</v>
      </c>
      <c r="O16" s="47">
        <v>63255859.692199998</v>
      </c>
      <c r="P16" s="47">
        <v>48835</v>
      </c>
      <c r="Q16" s="47">
        <v>52431</v>
      </c>
      <c r="R16" s="48">
        <v>-6.8585378878907504</v>
      </c>
      <c r="S16" s="47">
        <v>19.992775513463702</v>
      </c>
      <c r="T16" s="47">
        <v>21.602560492838201</v>
      </c>
      <c r="U16" s="49">
        <v>-8.05183341497745</v>
      </c>
    </row>
    <row r="17" spans="1:21" ht="12" thickBot="1">
      <c r="A17" s="71"/>
      <c r="B17" s="60" t="s">
        <v>15</v>
      </c>
      <c r="C17" s="61"/>
      <c r="D17" s="47">
        <v>1253492.4550999999</v>
      </c>
      <c r="E17" s="47">
        <v>725290.31209999998</v>
      </c>
      <c r="F17" s="48">
        <v>172.82630612707999</v>
      </c>
      <c r="G17" s="47">
        <v>3724869.3851999999</v>
      </c>
      <c r="H17" s="48">
        <v>-66.348015850421703</v>
      </c>
      <c r="I17" s="47">
        <v>-24831.8302</v>
      </c>
      <c r="J17" s="48">
        <v>-1.9810115409126201</v>
      </c>
      <c r="K17" s="47">
        <v>241541.36180000001</v>
      </c>
      <c r="L17" s="48">
        <v>6.4845592374249401</v>
      </c>
      <c r="M17" s="48">
        <v>-1.1028057058838701</v>
      </c>
      <c r="N17" s="47">
        <v>20670572.761399999</v>
      </c>
      <c r="O17" s="47">
        <v>88702545.001100004</v>
      </c>
      <c r="P17" s="47">
        <v>15848</v>
      </c>
      <c r="Q17" s="47">
        <v>15734</v>
      </c>
      <c r="R17" s="48">
        <v>0.72454557010295195</v>
      </c>
      <c r="S17" s="47">
        <v>79.094677883644593</v>
      </c>
      <c r="T17" s="47">
        <v>92.895680875810299</v>
      </c>
      <c r="U17" s="49">
        <v>-17.448712557459601</v>
      </c>
    </row>
    <row r="18" spans="1:21" ht="12" thickBot="1">
      <c r="A18" s="71"/>
      <c r="B18" s="60" t="s">
        <v>16</v>
      </c>
      <c r="C18" s="61"/>
      <c r="D18" s="47">
        <v>2536882.4468</v>
      </c>
      <c r="E18" s="47">
        <v>2253727.8626000001</v>
      </c>
      <c r="F18" s="48">
        <v>112.56383208012301</v>
      </c>
      <c r="G18" s="47">
        <v>6403005.5305000003</v>
      </c>
      <c r="H18" s="48">
        <v>-60.379817966487103</v>
      </c>
      <c r="I18" s="47">
        <v>327291.97509999998</v>
      </c>
      <c r="J18" s="48">
        <v>12.9013457250588</v>
      </c>
      <c r="K18" s="47">
        <v>609078.27119999996</v>
      </c>
      <c r="L18" s="48">
        <v>9.5123808389470206</v>
      </c>
      <c r="M18" s="48">
        <v>-0.46264381677058902</v>
      </c>
      <c r="N18" s="47">
        <v>27790671.838799998</v>
      </c>
      <c r="O18" s="47">
        <v>195876067.8788</v>
      </c>
      <c r="P18" s="47">
        <v>98669</v>
      </c>
      <c r="Q18" s="47">
        <v>98653</v>
      </c>
      <c r="R18" s="48">
        <v>1.6218462692463E-2</v>
      </c>
      <c r="S18" s="47">
        <v>25.711038388957</v>
      </c>
      <c r="T18" s="47">
        <v>26.860341292206002</v>
      </c>
      <c r="U18" s="49">
        <v>-4.4700757933706301</v>
      </c>
    </row>
    <row r="19" spans="1:21" ht="12" thickBot="1">
      <c r="A19" s="71"/>
      <c r="B19" s="60" t="s">
        <v>17</v>
      </c>
      <c r="C19" s="61"/>
      <c r="D19" s="47">
        <v>823799.34310000006</v>
      </c>
      <c r="E19" s="47">
        <v>809472.49899999995</v>
      </c>
      <c r="F19" s="48">
        <v>101.76989880665499</v>
      </c>
      <c r="G19" s="47">
        <v>1846503.8054</v>
      </c>
      <c r="H19" s="48">
        <v>-55.3859926694522</v>
      </c>
      <c r="I19" s="47">
        <v>116416.9014</v>
      </c>
      <c r="J19" s="48">
        <v>14.1317060246634</v>
      </c>
      <c r="K19" s="47">
        <v>256065.69390000001</v>
      </c>
      <c r="L19" s="48">
        <v>13.8675963272402</v>
      </c>
      <c r="M19" s="48">
        <v>-0.545363146359373</v>
      </c>
      <c r="N19" s="47">
        <v>11908435.396199999</v>
      </c>
      <c r="O19" s="47">
        <v>53493816.033399999</v>
      </c>
      <c r="P19" s="47">
        <v>17228</v>
      </c>
      <c r="Q19" s="47">
        <v>16968</v>
      </c>
      <c r="R19" s="48">
        <v>1.5322960867515401</v>
      </c>
      <c r="S19" s="47">
        <v>47.817468255165998</v>
      </c>
      <c r="T19" s="47">
        <v>52.632176267090998</v>
      </c>
      <c r="U19" s="49">
        <v>-10.068931266357501</v>
      </c>
    </row>
    <row r="20" spans="1:21" ht="12" thickBot="1">
      <c r="A20" s="71"/>
      <c r="B20" s="60" t="s">
        <v>18</v>
      </c>
      <c r="C20" s="61"/>
      <c r="D20" s="47">
        <v>866360.87479999999</v>
      </c>
      <c r="E20" s="47">
        <v>954038.95620000002</v>
      </c>
      <c r="F20" s="48">
        <v>90.809800707800505</v>
      </c>
      <c r="G20" s="47">
        <v>1521422.5203</v>
      </c>
      <c r="H20" s="48">
        <v>-43.055866254091796</v>
      </c>
      <c r="I20" s="47">
        <v>77212.534599999999</v>
      </c>
      <c r="J20" s="48">
        <v>8.9122831888991492</v>
      </c>
      <c r="K20" s="47">
        <v>161737.4093</v>
      </c>
      <c r="L20" s="48">
        <v>10.6306701223345</v>
      </c>
      <c r="M20" s="48">
        <v>-0.522605593015394</v>
      </c>
      <c r="N20" s="47">
        <v>8632062.7455000002</v>
      </c>
      <c r="O20" s="47">
        <v>75469063.282100007</v>
      </c>
      <c r="P20" s="47">
        <v>35216</v>
      </c>
      <c r="Q20" s="47">
        <v>31981</v>
      </c>
      <c r="R20" s="48">
        <v>10.1153810074732</v>
      </c>
      <c r="S20" s="47">
        <v>24.601342423898199</v>
      </c>
      <c r="T20" s="47">
        <v>24.412362324505199</v>
      </c>
      <c r="U20" s="49">
        <v>0.76816986706171497</v>
      </c>
    </row>
    <row r="21" spans="1:21" ht="12" thickBot="1">
      <c r="A21" s="71"/>
      <c r="B21" s="60" t="s">
        <v>19</v>
      </c>
      <c r="C21" s="61"/>
      <c r="D21" s="47">
        <v>609087.603</v>
      </c>
      <c r="E21" s="47">
        <v>423605.86459999997</v>
      </c>
      <c r="F21" s="48">
        <v>143.78639530289499</v>
      </c>
      <c r="G21" s="47">
        <v>1133917.1810000001</v>
      </c>
      <c r="H21" s="48">
        <v>-46.284648190721803</v>
      </c>
      <c r="I21" s="47">
        <v>64122.045299999998</v>
      </c>
      <c r="J21" s="48">
        <v>10.5275571172641</v>
      </c>
      <c r="K21" s="47">
        <v>139897.84510000001</v>
      </c>
      <c r="L21" s="48">
        <v>12.3375716890209</v>
      </c>
      <c r="M21" s="48">
        <v>-0.54165094355695698</v>
      </c>
      <c r="N21" s="47">
        <v>7094009.7728000004</v>
      </c>
      <c r="O21" s="47">
        <v>30626541.804299999</v>
      </c>
      <c r="P21" s="47">
        <v>41698</v>
      </c>
      <c r="Q21" s="47">
        <v>36838</v>
      </c>
      <c r="R21" s="48">
        <v>13.1928986372767</v>
      </c>
      <c r="S21" s="47">
        <v>14.6071179193247</v>
      </c>
      <c r="T21" s="47">
        <v>15.779564077854401</v>
      </c>
      <c r="U21" s="49">
        <v>-8.0265399718490507</v>
      </c>
    </row>
    <row r="22" spans="1:21" ht="12" thickBot="1">
      <c r="A22" s="71"/>
      <c r="B22" s="60" t="s">
        <v>20</v>
      </c>
      <c r="C22" s="61"/>
      <c r="D22" s="47">
        <v>1781437.4231</v>
      </c>
      <c r="E22" s="47">
        <v>1260297.5667000001</v>
      </c>
      <c r="F22" s="48">
        <v>141.350540552464</v>
      </c>
      <c r="G22" s="47">
        <v>2254588.0162999998</v>
      </c>
      <c r="H22" s="48">
        <v>-20.986122066615401</v>
      </c>
      <c r="I22" s="47">
        <v>219466.4614</v>
      </c>
      <c r="J22" s="48">
        <v>12.319627877699499</v>
      </c>
      <c r="K22" s="47">
        <v>336403.7942</v>
      </c>
      <c r="L22" s="48">
        <v>14.920854354227901</v>
      </c>
      <c r="M22" s="48">
        <v>-0.34761002942338398</v>
      </c>
      <c r="N22" s="47">
        <v>16491727.1274</v>
      </c>
      <c r="O22" s="47">
        <v>74300789.886299998</v>
      </c>
      <c r="P22" s="47">
        <v>83135</v>
      </c>
      <c r="Q22" s="47">
        <v>77331</v>
      </c>
      <c r="R22" s="48">
        <v>7.5053988697934901</v>
      </c>
      <c r="S22" s="47">
        <v>21.428248308173501</v>
      </c>
      <c r="T22" s="47">
        <v>21.757985792243701</v>
      </c>
      <c r="U22" s="49">
        <v>-1.53879812912428</v>
      </c>
    </row>
    <row r="23" spans="1:21" ht="12" thickBot="1">
      <c r="A23" s="71"/>
      <c r="B23" s="60" t="s">
        <v>21</v>
      </c>
      <c r="C23" s="61"/>
      <c r="D23" s="47">
        <v>2372741.5707999999</v>
      </c>
      <c r="E23" s="47">
        <v>2732556.5586999999</v>
      </c>
      <c r="F23" s="48">
        <v>86.832294952709802</v>
      </c>
      <c r="G23" s="47">
        <v>2030055.0007</v>
      </c>
      <c r="H23" s="48">
        <v>16.880654464132</v>
      </c>
      <c r="I23" s="47">
        <v>212635.23790000001</v>
      </c>
      <c r="J23" s="48">
        <v>8.9615843763510803</v>
      </c>
      <c r="K23" s="47">
        <v>233865.83360000001</v>
      </c>
      <c r="L23" s="48">
        <v>11.520172286926201</v>
      </c>
      <c r="M23" s="48">
        <v>-9.0781091761837004E-2</v>
      </c>
      <c r="N23" s="47">
        <v>18204796.2892</v>
      </c>
      <c r="O23" s="47">
        <v>130278081.1675</v>
      </c>
      <c r="P23" s="47">
        <v>78895</v>
      </c>
      <c r="Q23" s="47">
        <v>77375</v>
      </c>
      <c r="R23" s="48">
        <v>1.9644588045234299</v>
      </c>
      <c r="S23" s="47">
        <v>30.074676098612098</v>
      </c>
      <c r="T23" s="47">
        <v>30.761116072374801</v>
      </c>
      <c r="U23" s="49">
        <v>-2.2824517594535298</v>
      </c>
    </row>
    <row r="24" spans="1:21" ht="12" thickBot="1">
      <c r="A24" s="71"/>
      <c r="B24" s="60" t="s">
        <v>22</v>
      </c>
      <c r="C24" s="61"/>
      <c r="D24" s="47">
        <v>342207.85879999999</v>
      </c>
      <c r="E24" s="47">
        <v>306325.03249999997</v>
      </c>
      <c r="F24" s="48">
        <v>111.713971270043</v>
      </c>
      <c r="G24" s="47">
        <v>649833.88390000002</v>
      </c>
      <c r="H24" s="48">
        <v>-47.3391789381268</v>
      </c>
      <c r="I24" s="47">
        <v>64406.8652</v>
      </c>
      <c r="J24" s="48">
        <v>18.820977819110201</v>
      </c>
      <c r="K24" s="47">
        <v>114476.36320000001</v>
      </c>
      <c r="L24" s="48">
        <v>17.6162502504434</v>
      </c>
      <c r="M24" s="48">
        <v>-0.43737848233809001</v>
      </c>
      <c r="N24" s="47">
        <v>3645565.2464000001</v>
      </c>
      <c r="O24" s="47">
        <v>20902238.741099998</v>
      </c>
      <c r="P24" s="47">
        <v>30023</v>
      </c>
      <c r="Q24" s="47">
        <v>28381</v>
      </c>
      <c r="R24" s="48">
        <v>5.7855607624819303</v>
      </c>
      <c r="S24" s="47">
        <v>11.398190014322401</v>
      </c>
      <c r="T24" s="47">
        <v>12.2223496635073</v>
      </c>
      <c r="U24" s="49">
        <v>-7.2306186170727598</v>
      </c>
    </row>
    <row r="25" spans="1:21" ht="12" thickBot="1">
      <c r="A25" s="71"/>
      <c r="B25" s="60" t="s">
        <v>23</v>
      </c>
      <c r="C25" s="61"/>
      <c r="D25" s="47">
        <v>357909.96240000002</v>
      </c>
      <c r="E25" s="47">
        <v>335110.99920000002</v>
      </c>
      <c r="F25" s="48">
        <v>106.803406409944</v>
      </c>
      <c r="G25" s="47">
        <v>867492.2365</v>
      </c>
      <c r="H25" s="48">
        <v>-58.7419982172947</v>
      </c>
      <c r="I25" s="47">
        <v>37131.587899999999</v>
      </c>
      <c r="J25" s="48">
        <v>10.374561146890301</v>
      </c>
      <c r="K25" s="47">
        <v>125168.9212</v>
      </c>
      <c r="L25" s="48">
        <v>14.4288232140277</v>
      </c>
      <c r="M25" s="48">
        <v>-0.70334818304721503</v>
      </c>
      <c r="N25" s="47">
        <v>3300289.9309999999</v>
      </c>
      <c r="O25" s="47">
        <v>24766101.8827</v>
      </c>
      <c r="P25" s="47">
        <v>20696</v>
      </c>
      <c r="Q25" s="47">
        <v>18157</v>
      </c>
      <c r="R25" s="48">
        <v>13.983587597070001</v>
      </c>
      <c r="S25" s="47">
        <v>17.2936781213761</v>
      </c>
      <c r="T25" s="47">
        <v>17.763021688604901</v>
      </c>
      <c r="U25" s="49">
        <v>-2.7139603497574898</v>
      </c>
    </row>
    <row r="26" spans="1:21" ht="12" thickBot="1">
      <c r="A26" s="71"/>
      <c r="B26" s="60" t="s">
        <v>24</v>
      </c>
      <c r="C26" s="61"/>
      <c r="D26" s="47">
        <v>428198.00219999999</v>
      </c>
      <c r="E26" s="47">
        <v>496582.85859999998</v>
      </c>
      <c r="F26" s="48">
        <v>86.228913218471703</v>
      </c>
      <c r="G26" s="47">
        <v>827925.81759999995</v>
      </c>
      <c r="H26" s="48">
        <v>-48.280631779153197</v>
      </c>
      <c r="I26" s="47">
        <v>103383.4146</v>
      </c>
      <c r="J26" s="48">
        <v>24.143833943371</v>
      </c>
      <c r="K26" s="47">
        <v>190380.60389999999</v>
      </c>
      <c r="L26" s="48">
        <v>22.994886722083098</v>
      </c>
      <c r="M26" s="48">
        <v>-0.45696456213415798</v>
      </c>
      <c r="N26" s="47">
        <v>3819767.8243</v>
      </c>
      <c r="O26" s="47">
        <v>43493210.064900003</v>
      </c>
      <c r="P26" s="47">
        <v>33356</v>
      </c>
      <c r="Q26" s="47">
        <v>30732</v>
      </c>
      <c r="R26" s="48">
        <v>8.5383313809709804</v>
      </c>
      <c r="S26" s="47">
        <v>12.8372107626814</v>
      </c>
      <c r="T26" s="47">
        <v>13.425162635038401</v>
      </c>
      <c r="U26" s="49">
        <v>-4.5800593542191699</v>
      </c>
    </row>
    <row r="27" spans="1:21" ht="12" thickBot="1">
      <c r="A27" s="71"/>
      <c r="B27" s="60" t="s">
        <v>25</v>
      </c>
      <c r="C27" s="61"/>
      <c r="D27" s="47">
        <v>273686.84999999998</v>
      </c>
      <c r="E27" s="47">
        <v>314237.49719999998</v>
      </c>
      <c r="F27" s="48">
        <v>87.095541569250997</v>
      </c>
      <c r="G27" s="47">
        <v>323304.7549</v>
      </c>
      <c r="H27" s="48">
        <v>-15.347100266232401</v>
      </c>
      <c r="I27" s="47">
        <v>81747.719100000002</v>
      </c>
      <c r="J27" s="48">
        <v>29.869070837711099</v>
      </c>
      <c r="K27" s="47">
        <v>86026.518400000001</v>
      </c>
      <c r="L27" s="48">
        <v>26.6084915536143</v>
      </c>
      <c r="M27" s="48">
        <v>-4.9738143302565999E-2</v>
      </c>
      <c r="N27" s="47">
        <v>2226963.1022000001</v>
      </c>
      <c r="O27" s="47">
        <v>13377115.1591</v>
      </c>
      <c r="P27" s="47">
        <v>33589</v>
      </c>
      <c r="Q27" s="47">
        <v>31418</v>
      </c>
      <c r="R27" s="48">
        <v>6.9100515627984</v>
      </c>
      <c r="S27" s="47">
        <v>8.1481095001339696</v>
      </c>
      <c r="T27" s="47">
        <v>8.2252858488764407</v>
      </c>
      <c r="U27" s="49">
        <v>-0.94716877259931997</v>
      </c>
    </row>
    <row r="28" spans="1:21" ht="12" thickBot="1">
      <c r="A28" s="71"/>
      <c r="B28" s="60" t="s">
        <v>26</v>
      </c>
      <c r="C28" s="61"/>
      <c r="D28" s="47">
        <v>785325.25859999994</v>
      </c>
      <c r="E28" s="47">
        <v>860782.42879999999</v>
      </c>
      <c r="F28" s="48">
        <v>91.233885860659001</v>
      </c>
      <c r="G28" s="47">
        <v>1264316.7585</v>
      </c>
      <c r="H28" s="48">
        <v>-37.885403058983499</v>
      </c>
      <c r="I28" s="47">
        <v>70497.868499999997</v>
      </c>
      <c r="J28" s="48">
        <v>8.9769006826135502</v>
      </c>
      <c r="K28" s="47">
        <v>136810.8725</v>
      </c>
      <c r="L28" s="48">
        <v>10.820933249537401</v>
      </c>
      <c r="M28" s="48">
        <v>-0.484705658170552</v>
      </c>
      <c r="N28" s="47">
        <v>5744264.2408999996</v>
      </c>
      <c r="O28" s="47">
        <v>56984908.437700003</v>
      </c>
      <c r="P28" s="47">
        <v>38315</v>
      </c>
      <c r="Q28" s="47">
        <v>32876</v>
      </c>
      <c r="R28" s="48">
        <v>16.5439834529748</v>
      </c>
      <c r="S28" s="47">
        <v>20.496548573665699</v>
      </c>
      <c r="T28" s="47">
        <v>21.080783176177199</v>
      </c>
      <c r="U28" s="49">
        <v>-2.8504047908930499</v>
      </c>
    </row>
    <row r="29" spans="1:21" ht="12" thickBot="1">
      <c r="A29" s="71"/>
      <c r="B29" s="60" t="s">
        <v>27</v>
      </c>
      <c r="C29" s="61"/>
      <c r="D29" s="47">
        <v>1007940.0053</v>
      </c>
      <c r="E29" s="47">
        <v>711695.17469999997</v>
      </c>
      <c r="F29" s="48">
        <v>141.625240851868</v>
      </c>
      <c r="G29" s="47">
        <v>886987.71900000004</v>
      </c>
      <c r="H29" s="48">
        <v>13.6362977422464</v>
      </c>
      <c r="I29" s="47">
        <v>206126.25539999999</v>
      </c>
      <c r="J29" s="48">
        <v>20.450250443095499</v>
      </c>
      <c r="K29" s="47">
        <v>247269.83549999999</v>
      </c>
      <c r="L29" s="48">
        <v>27.877481300279399</v>
      </c>
      <c r="M29" s="48">
        <v>-0.16639142423823899</v>
      </c>
      <c r="N29" s="47">
        <v>6487207.2148000002</v>
      </c>
      <c r="O29" s="47">
        <v>31487371.221099999</v>
      </c>
      <c r="P29" s="47">
        <v>99605</v>
      </c>
      <c r="Q29" s="47">
        <v>83884</v>
      </c>
      <c r="R29" s="48">
        <v>18.7413571122026</v>
      </c>
      <c r="S29" s="47">
        <v>10.119371570704301</v>
      </c>
      <c r="T29" s="47">
        <v>9.5323391183062292</v>
      </c>
      <c r="U29" s="49">
        <v>5.8010761666022601</v>
      </c>
    </row>
    <row r="30" spans="1:21" ht="12" thickBot="1">
      <c r="A30" s="71"/>
      <c r="B30" s="60" t="s">
        <v>28</v>
      </c>
      <c r="C30" s="61"/>
      <c r="D30" s="47">
        <v>858337.51800000004</v>
      </c>
      <c r="E30" s="47">
        <v>917890.16960000002</v>
      </c>
      <c r="F30" s="48">
        <v>93.512006820385494</v>
      </c>
      <c r="G30" s="47">
        <v>1893057.8825000001</v>
      </c>
      <c r="H30" s="48">
        <v>-54.658675472380899</v>
      </c>
      <c r="I30" s="47">
        <v>128414.22719999999</v>
      </c>
      <c r="J30" s="48">
        <v>14.9608078998127</v>
      </c>
      <c r="K30" s="47">
        <v>363195.7648</v>
      </c>
      <c r="L30" s="48">
        <v>19.185666120275101</v>
      </c>
      <c r="M30" s="48">
        <v>-0.64643247624125399</v>
      </c>
      <c r="N30" s="47">
        <v>8858397.8533999994</v>
      </c>
      <c r="O30" s="47">
        <v>62036046.468999997</v>
      </c>
      <c r="P30" s="47">
        <v>47091</v>
      </c>
      <c r="Q30" s="47">
        <v>47095</v>
      </c>
      <c r="R30" s="48">
        <v>-8.4934706444439994E-3</v>
      </c>
      <c r="S30" s="47">
        <v>18.227209403070699</v>
      </c>
      <c r="T30" s="47">
        <v>18.309217672789</v>
      </c>
      <c r="U30" s="49">
        <v>-0.44992224484223198</v>
      </c>
    </row>
    <row r="31" spans="1:21" ht="12" thickBot="1">
      <c r="A31" s="71"/>
      <c r="B31" s="60" t="s">
        <v>29</v>
      </c>
      <c r="C31" s="61"/>
      <c r="D31" s="47">
        <v>522108.05910000001</v>
      </c>
      <c r="E31" s="47">
        <v>830679.71750000003</v>
      </c>
      <c r="F31" s="48">
        <v>62.8531127100741</v>
      </c>
      <c r="G31" s="47">
        <v>507747.1372</v>
      </c>
      <c r="H31" s="48">
        <v>2.8283609788908102</v>
      </c>
      <c r="I31" s="47">
        <v>33635.3226</v>
      </c>
      <c r="J31" s="48">
        <v>6.4422147894020103</v>
      </c>
      <c r="K31" s="47">
        <v>34109.855499999998</v>
      </c>
      <c r="L31" s="48">
        <v>6.7178823869102899</v>
      </c>
      <c r="M31" s="48">
        <v>-1.3911900037219E-2</v>
      </c>
      <c r="N31" s="47">
        <v>3048963.9704</v>
      </c>
      <c r="O31" s="47">
        <v>70169447.800099999</v>
      </c>
      <c r="P31" s="47">
        <v>23064</v>
      </c>
      <c r="Q31" s="47">
        <v>18715</v>
      </c>
      <c r="R31" s="48">
        <v>23.238044349452299</v>
      </c>
      <c r="S31" s="47">
        <v>22.637359482310099</v>
      </c>
      <c r="T31" s="47">
        <v>23.108726556238299</v>
      </c>
      <c r="U31" s="49">
        <v>-2.0822528983407702</v>
      </c>
    </row>
    <row r="32" spans="1:21" ht="12" thickBot="1">
      <c r="A32" s="71"/>
      <c r="B32" s="60" t="s">
        <v>30</v>
      </c>
      <c r="C32" s="61"/>
      <c r="D32" s="47">
        <v>189846.56400000001</v>
      </c>
      <c r="E32" s="47">
        <v>189610.1372</v>
      </c>
      <c r="F32" s="48">
        <v>100.12469101256499</v>
      </c>
      <c r="G32" s="47">
        <v>198482.17929999999</v>
      </c>
      <c r="H32" s="48">
        <v>-4.35082652279202</v>
      </c>
      <c r="I32" s="47">
        <v>49260.7719</v>
      </c>
      <c r="J32" s="48">
        <v>25.947676303480499</v>
      </c>
      <c r="K32" s="47">
        <v>49900.838499999998</v>
      </c>
      <c r="L32" s="48">
        <v>25.141218559766202</v>
      </c>
      <c r="M32" s="48">
        <v>-1.2826770435932E-2</v>
      </c>
      <c r="N32" s="47">
        <v>1403883.6617999999</v>
      </c>
      <c r="O32" s="47">
        <v>7209087.0086000003</v>
      </c>
      <c r="P32" s="47">
        <v>30748</v>
      </c>
      <c r="Q32" s="47">
        <v>28208</v>
      </c>
      <c r="R32" s="48">
        <v>9.0045377197958096</v>
      </c>
      <c r="S32" s="47">
        <v>6.1742735787693501</v>
      </c>
      <c r="T32" s="47">
        <v>5.95137244753262</v>
      </c>
      <c r="U32" s="49">
        <v>3.61015961461761</v>
      </c>
    </row>
    <row r="33" spans="1:21" ht="12" thickBot="1">
      <c r="A33" s="71"/>
      <c r="B33" s="60" t="s">
        <v>31</v>
      </c>
      <c r="C33" s="61"/>
      <c r="D33" s="47">
        <v>119.2312</v>
      </c>
      <c r="E33" s="50"/>
      <c r="F33" s="50"/>
      <c r="G33" s="47">
        <v>270.66699999999997</v>
      </c>
      <c r="H33" s="48">
        <v>-55.949118289263197</v>
      </c>
      <c r="I33" s="47">
        <v>23.2149</v>
      </c>
      <c r="J33" s="48">
        <v>19.470490945323</v>
      </c>
      <c r="K33" s="47">
        <v>52.435600000000001</v>
      </c>
      <c r="L33" s="48">
        <v>19.372734762641901</v>
      </c>
      <c r="M33" s="48">
        <v>-0.55726834440723505</v>
      </c>
      <c r="N33" s="47">
        <v>1148.1434999999999</v>
      </c>
      <c r="O33" s="47">
        <v>2777.0497</v>
      </c>
      <c r="P33" s="47">
        <v>18</v>
      </c>
      <c r="Q33" s="47">
        <v>17</v>
      </c>
      <c r="R33" s="48">
        <v>5.8823529411764701</v>
      </c>
      <c r="S33" s="47">
        <v>6.6239555555555603</v>
      </c>
      <c r="T33" s="47">
        <v>4.5249294117647096</v>
      </c>
      <c r="U33" s="49">
        <v>31.688409232009199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1</v>
      </c>
      <c r="O34" s="47">
        <v>1</v>
      </c>
      <c r="P34" s="50"/>
      <c r="Q34" s="47">
        <v>1</v>
      </c>
      <c r="R34" s="50"/>
      <c r="S34" s="50"/>
      <c r="T34" s="47">
        <v>1</v>
      </c>
      <c r="U34" s="51"/>
    </row>
    <row r="35" spans="1:21" ht="12" thickBot="1">
      <c r="A35" s="71"/>
      <c r="B35" s="60" t="s">
        <v>32</v>
      </c>
      <c r="C35" s="61"/>
      <c r="D35" s="47">
        <v>135724.8628</v>
      </c>
      <c r="E35" s="47">
        <v>122601.8262</v>
      </c>
      <c r="F35" s="48">
        <v>110.70378558521</v>
      </c>
      <c r="G35" s="47">
        <v>262055.43429999999</v>
      </c>
      <c r="H35" s="48">
        <v>-48.207575560282898</v>
      </c>
      <c r="I35" s="47">
        <v>16509.3606</v>
      </c>
      <c r="J35" s="48">
        <v>12.1638440145839</v>
      </c>
      <c r="K35" s="47">
        <v>41144.1659</v>
      </c>
      <c r="L35" s="48">
        <v>15.7005581700314</v>
      </c>
      <c r="M35" s="48">
        <v>-0.59874358274449802</v>
      </c>
      <c r="N35" s="47">
        <v>1259956.2186</v>
      </c>
      <c r="O35" s="47">
        <v>15102680.544199999</v>
      </c>
      <c r="P35" s="47">
        <v>7283</v>
      </c>
      <c r="Q35" s="47">
        <v>6321</v>
      </c>
      <c r="R35" s="48">
        <v>15.219110900174</v>
      </c>
      <c r="S35" s="47">
        <v>18.635845503226701</v>
      </c>
      <c r="T35" s="47">
        <v>18.5608138269261</v>
      </c>
      <c r="U35" s="49">
        <v>0.40262018853710901</v>
      </c>
    </row>
    <row r="36" spans="1:21" ht="12" thickBot="1">
      <c r="A36" s="71"/>
      <c r="B36" s="60" t="s">
        <v>37</v>
      </c>
      <c r="C36" s="61"/>
      <c r="D36" s="50"/>
      <c r="E36" s="47">
        <v>437703.72009999998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68598.660499999998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39</v>
      </c>
      <c r="C38" s="61"/>
      <c r="D38" s="50"/>
      <c r="E38" s="47">
        <v>192854.5569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364399.99910000002</v>
      </c>
      <c r="E39" s="47">
        <v>510094.26459999999</v>
      </c>
      <c r="F39" s="48">
        <v>71.437776189416894</v>
      </c>
      <c r="G39" s="47">
        <v>423836.18</v>
      </c>
      <c r="H39" s="48">
        <v>-14.023385379700199</v>
      </c>
      <c r="I39" s="47">
        <v>20278.593199999999</v>
      </c>
      <c r="J39" s="48">
        <v>5.5649267974984502</v>
      </c>
      <c r="K39" s="47">
        <v>23057.4424</v>
      </c>
      <c r="L39" s="48">
        <v>5.4401779479986798</v>
      </c>
      <c r="M39" s="48">
        <v>-0.120518535915328</v>
      </c>
      <c r="N39" s="47">
        <v>3470122.2121000001</v>
      </c>
      <c r="O39" s="47">
        <v>16017303.560000001</v>
      </c>
      <c r="P39" s="47">
        <v>561</v>
      </c>
      <c r="Q39" s="47">
        <v>560</v>
      </c>
      <c r="R39" s="48">
        <v>0.17857142857142799</v>
      </c>
      <c r="S39" s="47">
        <v>649.55436559714803</v>
      </c>
      <c r="T39" s="47">
        <v>676.36599142857096</v>
      </c>
      <c r="U39" s="49">
        <v>-4.1276954249664799</v>
      </c>
    </row>
    <row r="40" spans="1:21" ht="12" thickBot="1">
      <c r="A40" s="71"/>
      <c r="B40" s="60" t="s">
        <v>34</v>
      </c>
      <c r="C40" s="61"/>
      <c r="D40" s="47">
        <v>735418.7193</v>
      </c>
      <c r="E40" s="47">
        <v>524410.73490000004</v>
      </c>
      <c r="F40" s="48">
        <v>140.23715960739</v>
      </c>
      <c r="G40" s="47">
        <v>1086391.814</v>
      </c>
      <c r="H40" s="48">
        <v>-32.306308845217401</v>
      </c>
      <c r="I40" s="47">
        <v>48214.008600000001</v>
      </c>
      <c r="J40" s="48">
        <v>6.5559942023085798</v>
      </c>
      <c r="K40" s="47">
        <v>99089.493199999997</v>
      </c>
      <c r="L40" s="48">
        <v>9.1209720032003094</v>
      </c>
      <c r="M40" s="48">
        <v>-0.51342965794884099</v>
      </c>
      <c r="N40" s="47">
        <v>5443526.7774999999</v>
      </c>
      <c r="O40" s="47">
        <v>36032103.0638</v>
      </c>
      <c r="P40" s="47">
        <v>3994</v>
      </c>
      <c r="Q40" s="47">
        <v>3704</v>
      </c>
      <c r="R40" s="48">
        <v>7.82937365010799</v>
      </c>
      <c r="S40" s="47">
        <v>184.13087613920899</v>
      </c>
      <c r="T40" s="47">
        <v>186.57575237581</v>
      </c>
      <c r="U40" s="49">
        <v>-1.32779264828604</v>
      </c>
    </row>
    <row r="41" spans="1:21" ht="12" thickBot="1">
      <c r="A41" s="71"/>
      <c r="B41" s="60" t="s">
        <v>40</v>
      </c>
      <c r="C41" s="61"/>
      <c r="D41" s="50"/>
      <c r="E41" s="47">
        <v>165414.31779999999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61537.453500000003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26383.641199999998</v>
      </c>
      <c r="E43" s="52">
        <v>0</v>
      </c>
      <c r="F43" s="53"/>
      <c r="G43" s="52">
        <v>60118.269</v>
      </c>
      <c r="H43" s="54">
        <v>-56.113771006946301</v>
      </c>
      <c r="I43" s="52">
        <v>4274.2105000000001</v>
      </c>
      <c r="J43" s="54">
        <v>16.200229784810698</v>
      </c>
      <c r="K43" s="52">
        <v>6744.0346</v>
      </c>
      <c r="L43" s="54">
        <v>11.217945413564699</v>
      </c>
      <c r="M43" s="54">
        <v>-0.36622352145109099</v>
      </c>
      <c r="N43" s="52">
        <v>398410.63419999997</v>
      </c>
      <c r="O43" s="52">
        <v>2732802.6200999999</v>
      </c>
      <c r="P43" s="52">
        <v>47</v>
      </c>
      <c r="Q43" s="52">
        <v>52</v>
      </c>
      <c r="R43" s="54">
        <v>-9.6153846153846203</v>
      </c>
      <c r="S43" s="52">
        <v>561.35406808510595</v>
      </c>
      <c r="T43" s="52">
        <v>1168.68210769231</v>
      </c>
      <c r="U43" s="55">
        <v>-108.18983492520501</v>
      </c>
    </row>
  </sheetData>
  <mergeCells count="41">
    <mergeCell ref="B24:C24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3:C13"/>
    <mergeCell ref="B14:C14"/>
    <mergeCell ref="B15:C15"/>
    <mergeCell ref="B16:C16"/>
    <mergeCell ref="B17:C17"/>
    <mergeCell ref="B43:C43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I3" sqref="I3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67142</v>
      </c>
      <c r="D2" s="32">
        <v>798558.31904529897</v>
      </c>
      <c r="E2" s="32">
        <v>768085.74042051297</v>
      </c>
      <c r="F2" s="32">
        <v>30472.5786247863</v>
      </c>
      <c r="G2" s="32">
        <v>768085.74042051297</v>
      </c>
      <c r="H2" s="32">
        <v>3.8159490544431601E-2</v>
      </c>
    </row>
    <row r="3" spans="1:8" ht="14.25">
      <c r="A3" s="32">
        <v>2</v>
      </c>
      <c r="B3" s="33">
        <v>13</v>
      </c>
      <c r="C3" s="32">
        <v>23235.106</v>
      </c>
      <c r="D3" s="32">
        <v>193629.08355079</v>
      </c>
      <c r="E3" s="32">
        <v>158384.94212900699</v>
      </c>
      <c r="F3" s="32">
        <v>35244.141421783497</v>
      </c>
      <c r="G3" s="32">
        <v>158384.94212900699</v>
      </c>
      <c r="H3" s="32">
        <v>0.182018841258104</v>
      </c>
    </row>
    <row r="4" spans="1:8" ht="14.25">
      <c r="A4" s="32">
        <v>3</v>
      </c>
      <c r="B4" s="33">
        <v>14</v>
      </c>
      <c r="C4" s="32">
        <v>130997</v>
      </c>
      <c r="D4" s="32">
        <v>242845.27551367501</v>
      </c>
      <c r="E4" s="32">
        <v>185082.56917350399</v>
      </c>
      <c r="F4" s="32">
        <v>57762.706340170902</v>
      </c>
      <c r="G4" s="32">
        <v>185082.56917350399</v>
      </c>
      <c r="H4" s="32">
        <v>0.23785806093196199</v>
      </c>
    </row>
    <row r="5" spans="1:8" ht="14.25">
      <c r="A5" s="32">
        <v>4</v>
      </c>
      <c r="B5" s="33">
        <v>15</v>
      </c>
      <c r="C5" s="32">
        <v>7120</v>
      </c>
      <c r="D5" s="32">
        <v>117616.022418803</v>
      </c>
      <c r="E5" s="32">
        <v>95034.698634187997</v>
      </c>
      <c r="F5" s="32">
        <v>22581.323784615401</v>
      </c>
      <c r="G5" s="32">
        <v>95034.698634187997</v>
      </c>
      <c r="H5" s="32">
        <v>0.19199190144526801</v>
      </c>
    </row>
    <row r="6" spans="1:8" ht="14.25">
      <c r="A6" s="32">
        <v>5</v>
      </c>
      <c r="B6" s="33">
        <v>16</v>
      </c>
      <c r="C6" s="32">
        <v>4288</v>
      </c>
      <c r="D6" s="32">
        <v>298045.74086410302</v>
      </c>
      <c r="E6" s="32">
        <v>279126.46751880302</v>
      </c>
      <c r="F6" s="32">
        <v>18919.273345299101</v>
      </c>
      <c r="G6" s="32">
        <v>279126.46751880302</v>
      </c>
      <c r="H6" s="32">
        <v>6.3477751067496702E-2</v>
      </c>
    </row>
    <row r="7" spans="1:8" ht="14.25">
      <c r="A7" s="32">
        <v>6</v>
      </c>
      <c r="B7" s="33">
        <v>17</v>
      </c>
      <c r="C7" s="32">
        <v>25422</v>
      </c>
      <c r="D7" s="32">
        <v>520651.994286325</v>
      </c>
      <c r="E7" s="32">
        <v>449776.22101367498</v>
      </c>
      <c r="F7" s="32">
        <v>70875.773272649603</v>
      </c>
      <c r="G7" s="32">
        <v>449776.22101367498</v>
      </c>
      <c r="H7" s="32">
        <v>0.13612888080799801</v>
      </c>
    </row>
    <row r="8" spans="1:8" ht="14.25">
      <c r="A8" s="32">
        <v>7</v>
      </c>
      <c r="B8" s="33">
        <v>18</v>
      </c>
      <c r="C8" s="32">
        <v>43663</v>
      </c>
      <c r="D8" s="32">
        <v>160002.474166667</v>
      </c>
      <c r="E8" s="32">
        <v>140344.05810598299</v>
      </c>
      <c r="F8" s="32">
        <v>19658.416060683801</v>
      </c>
      <c r="G8" s="32">
        <v>140344.05810598299</v>
      </c>
      <c r="H8" s="32">
        <v>0.122863200479054</v>
      </c>
    </row>
    <row r="9" spans="1:8" ht="14.25">
      <c r="A9" s="32">
        <v>8</v>
      </c>
      <c r="B9" s="33">
        <v>19</v>
      </c>
      <c r="C9" s="32">
        <v>16510</v>
      </c>
      <c r="D9" s="32">
        <v>128060.497</v>
      </c>
      <c r="E9" s="32">
        <v>114120.458021368</v>
      </c>
      <c r="F9" s="32">
        <v>13940.038978632499</v>
      </c>
      <c r="G9" s="32">
        <v>114120.458021368</v>
      </c>
      <c r="H9" s="32">
        <v>0.10885510602565</v>
      </c>
    </row>
    <row r="10" spans="1:8" ht="14.25">
      <c r="A10" s="32">
        <v>9</v>
      </c>
      <c r="B10" s="33">
        <v>21</v>
      </c>
      <c r="C10" s="32">
        <v>182186</v>
      </c>
      <c r="D10" s="32">
        <v>976347.12589999998</v>
      </c>
      <c r="E10" s="32">
        <v>900007.29070000001</v>
      </c>
      <c r="F10" s="32">
        <v>76339.835200000001</v>
      </c>
      <c r="G10" s="32">
        <v>900007.29070000001</v>
      </c>
      <c r="H10" s="32">
        <v>7.8189235339459498E-2</v>
      </c>
    </row>
    <row r="11" spans="1:8" ht="14.25">
      <c r="A11" s="32">
        <v>10</v>
      </c>
      <c r="B11" s="33">
        <v>22</v>
      </c>
      <c r="C11" s="32">
        <v>44643</v>
      </c>
      <c r="D11" s="32">
        <v>1253492.5800282101</v>
      </c>
      <c r="E11" s="32">
        <v>1278324.28498974</v>
      </c>
      <c r="F11" s="32">
        <v>-24831.7049615385</v>
      </c>
      <c r="G11" s="32">
        <v>1278324.28498974</v>
      </c>
      <c r="H11" s="32">
        <v>-1.9810013523159201E-2</v>
      </c>
    </row>
    <row r="12" spans="1:8" ht="14.25">
      <c r="A12" s="32">
        <v>11</v>
      </c>
      <c r="B12" s="33">
        <v>23</v>
      </c>
      <c r="C12" s="32">
        <v>248112.679</v>
      </c>
      <c r="D12" s="32">
        <v>2536882.5776957301</v>
      </c>
      <c r="E12" s="32">
        <v>2209590.4757888899</v>
      </c>
      <c r="F12" s="32">
        <v>327292.10190683801</v>
      </c>
      <c r="G12" s="32">
        <v>2209590.4757888899</v>
      </c>
      <c r="H12" s="32">
        <v>0.12901350057917099</v>
      </c>
    </row>
    <row r="13" spans="1:8" ht="14.25">
      <c r="A13" s="32">
        <v>12</v>
      </c>
      <c r="B13" s="33">
        <v>24</v>
      </c>
      <c r="C13" s="32">
        <v>30148.61</v>
      </c>
      <c r="D13" s="32">
        <v>823799.39415299101</v>
      </c>
      <c r="E13" s="32">
        <v>707382.44273931603</v>
      </c>
      <c r="F13" s="32">
        <v>116416.95141367499</v>
      </c>
      <c r="G13" s="32">
        <v>707382.44273931603</v>
      </c>
      <c r="H13" s="32">
        <v>0.141317112199836</v>
      </c>
    </row>
    <row r="14" spans="1:8" ht="14.25">
      <c r="A14" s="32">
        <v>13</v>
      </c>
      <c r="B14" s="33">
        <v>25</v>
      </c>
      <c r="C14" s="32">
        <v>73468</v>
      </c>
      <c r="D14" s="32">
        <v>866360.90839999996</v>
      </c>
      <c r="E14" s="32">
        <v>789148.34019999998</v>
      </c>
      <c r="F14" s="32">
        <v>77212.568199999994</v>
      </c>
      <c r="G14" s="32">
        <v>789148.34019999998</v>
      </c>
      <c r="H14" s="32">
        <v>8.9122867215461699E-2</v>
      </c>
    </row>
    <row r="15" spans="1:8" ht="14.25">
      <c r="A15" s="32">
        <v>14</v>
      </c>
      <c r="B15" s="33">
        <v>26</v>
      </c>
      <c r="C15" s="32">
        <v>88266</v>
      </c>
      <c r="D15" s="32">
        <v>609087.30214294698</v>
      </c>
      <c r="E15" s="32">
        <v>544965.55728220998</v>
      </c>
      <c r="F15" s="32">
        <v>64121.744860736697</v>
      </c>
      <c r="G15" s="32">
        <v>544965.55728220998</v>
      </c>
      <c r="H15" s="32">
        <v>0.10527512991181701</v>
      </c>
    </row>
    <row r="16" spans="1:8" ht="14.25">
      <c r="A16" s="32">
        <v>15</v>
      </c>
      <c r="B16" s="33">
        <v>27</v>
      </c>
      <c r="C16" s="32">
        <v>213364.18</v>
      </c>
      <c r="D16" s="32">
        <v>1781438.01504359</v>
      </c>
      <c r="E16" s="32">
        <v>1561970.9615948701</v>
      </c>
      <c r="F16" s="32">
        <v>219467.05344871801</v>
      </c>
      <c r="G16" s="32">
        <v>1561970.9615948701</v>
      </c>
      <c r="H16" s="32">
        <v>0.12319657018397499</v>
      </c>
    </row>
    <row r="17" spans="1:8" ht="14.25">
      <c r="A17" s="32">
        <v>16</v>
      </c>
      <c r="B17" s="33">
        <v>29</v>
      </c>
      <c r="C17" s="32">
        <v>188772</v>
      </c>
      <c r="D17" s="32">
        <v>2372742.2903239299</v>
      </c>
      <c r="E17" s="32">
        <v>2160106.3757538502</v>
      </c>
      <c r="F17" s="32">
        <v>212635.91457008501</v>
      </c>
      <c r="G17" s="32">
        <v>2160106.3757538502</v>
      </c>
      <c r="H17" s="32">
        <v>8.9616101772711301E-2</v>
      </c>
    </row>
    <row r="18" spans="1:8" ht="14.25">
      <c r="A18" s="32">
        <v>17</v>
      </c>
      <c r="B18" s="33">
        <v>31</v>
      </c>
      <c r="C18" s="32">
        <v>41861.695</v>
      </c>
      <c r="D18" s="32">
        <v>342207.810959141</v>
      </c>
      <c r="E18" s="32">
        <v>277800.97053000802</v>
      </c>
      <c r="F18" s="32">
        <v>64406.840429132797</v>
      </c>
      <c r="G18" s="32">
        <v>277800.97053000802</v>
      </c>
      <c r="H18" s="32">
        <v>0.18820973211749101</v>
      </c>
    </row>
    <row r="19" spans="1:8" ht="14.25">
      <c r="A19" s="32">
        <v>18</v>
      </c>
      <c r="B19" s="33">
        <v>32</v>
      </c>
      <c r="C19" s="32">
        <v>19371.898000000001</v>
      </c>
      <c r="D19" s="32">
        <v>357909.964373353</v>
      </c>
      <c r="E19" s="32">
        <v>320778.37812485499</v>
      </c>
      <c r="F19" s="32">
        <v>37131.586248498497</v>
      </c>
      <c r="G19" s="32">
        <v>320778.37812485499</v>
      </c>
      <c r="H19" s="32">
        <v>0.103745606282603</v>
      </c>
    </row>
    <row r="20" spans="1:8" ht="14.25">
      <c r="A20" s="32">
        <v>19</v>
      </c>
      <c r="B20" s="33">
        <v>33</v>
      </c>
      <c r="C20" s="32">
        <v>25129.039000000001</v>
      </c>
      <c r="D20" s="32">
        <v>428197.98286208301</v>
      </c>
      <c r="E20" s="32">
        <v>324814.57598751201</v>
      </c>
      <c r="F20" s="32">
        <v>103383.406874571</v>
      </c>
      <c r="G20" s="32">
        <v>324814.57598751201</v>
      </c>
      <c r="H20" s="32">
        <v>0.241438332295623</v>
      </c>
    </row>
    <row r="21" spans="1:8" ht="14.25">
      <c r="A21" s="32">
        <v>20</v>
      </c>
      <c r="B21" s="33">
        <v>34</v>
      </c>
      <c r="C21" s="32">
        <v>46166.976000000002</v>
      </c>
      <c r="D21" s="32">
        <v>273686.84033942199</v>
      </c>
      <c r="E21" s="32">
        <v>191939.14114801699</v>
      </c>
      <c r="F21" s="32">
        <v>81747.699191404899</v>
      </c>
      <c r="G21" s="32">
        <v>191939.14114801699</v>
      </c>
      <c r="H21" s="32">
        <v>0.29869064617802799</v>
      </c>
    </row>
    <row r="22" spans="1:8" ht="14.25">
      <c r="A22" s="32">
        <v>21</v>
      </c>
      <c r="B22" s="33">
        <v>35</v>
      </c>
      <c r="C22" s="32">
        <v>33840.468000000001</v>
      </c>
      <c r="D22" s="32">
        <v>785325.258002655</v>
      </c>
      <c r="E22" s="32">
        <v>714827.38598629495</v>
      </c>
      <c r="F22" s="32">
        <v>70497.872016360096</v>
      </c>
      <c r="G22" s="32">
        <v>714827.38598629495</v>
      </c>
      <c r="H22" s="32">
        <v>8.9769011372001106E-2</v>
      </c>
    </row>
    <row r="23" spans="1:8" ht="14.25">
      <c r="A23" s="32">
        <v>22</v>
      </c>
      <c r="B23" s="33">
        <v>36</v>
      </c>
      <c r="C23" s="32">
        <v>172171.443</v>
      </c>
      <c r="D23" s="32">
        <v>1007940.0030646001</v>
      </c>
      <c r="E23" s="32">
        <v>801813.71307852096</v>
      </c>
      <c r="F23" s="32">
        <v>206126.28998608101</v>
      </c>
      <c r="G23" s="32">
        <v>801813.71307852096</v>
      </c>
      <c r="H23" s="32">
        <v>0.204502539198129</v>
      </c>
    </row>
    <row r="24" spans="1:8" ht="14.25">
      <c r="A24" s="32">
        <v>23</v>
      </c>
      <c r="B24" s="33">
        <v>37</v>
      </c>
      <c r="C24" s="32">
        <v>76367.122000000003</v>
      </c>
      <c r="D24" s="32">
        <v>858337.50097079598</v>
      </c>
      <c r="E24" s="32">
        <v>729923.27294295805</v>
      </c>
      <c r="F24" s="32">
        <v>128414.228027839</v>
      </c>
      <c r="G24" s="32">
        <v>729923.27294295805</v>
      </c>
      <c r="H24" s="32">
        <v>0.14960808293078201</v>
      </c>
    </row>
    <row r="25" spans="1:8" ht="14.25">
      <c r="A25" s="32">
        <v>24</v>
      </c>
      <c r="B25" s="33">
        <v>38</v>
      </c>
      <c r="C25" s="32">
        <v>93593.445999999996</v>
      </c>
      <c r="D25" s="32">
        <v>522108.05243008799</v>
      </c>
      <c r="E25" s="32">
        <v>488472.61980708002</v>
      </c>
      <c r="F25" s="32">
        <v>33635.432623008797</v>
      </c>
      <c r="G25" s="32">
        <v>488472.61980708002</v>
      </c>
      <c r="H25" s="32">
        <v>6.4422359445438199E-2</v>
      </c>
    </row>
    <row r="26" spans="1:8" ht="14.25">
      <c r="A26" s="32">
        <v>25</v>
      </c>
      <c r="B26" s="33">
        <v>39</v>
      </c>
      <c r="C26" s="32">
        <v>112388.84600000001</v>
      </c>
      <c r="D26" s="32">
        <v>189846.50323759901</v>
      </c>
      <c r="E26" s="32">
        <v>140585.77482485099</v>
      </c>
      <c r="F26" s="32">
        <v>49260.7284127479</v>
      </c>
      <c r="G26" s="32">
        <v>140585.77482485099</v>
      </c>
      <c r="H26" s="32">
        <v>0.25947661701778302</v>
      </c>
    </row>
    <row r="27" spans="1:8" ht="14.25">
      <c r="A27" s="32">
        <v>26</v>
      </c>
      <c r="B27" s="33">
        <v>40</v>
      </c>
      <c r="C27" s="32">
        <v>31</v>
      </c>
      <c r="D27" s="32">
        <v>119.23090000000001</v>
      </c>
      <c r="E27" s="32">
        <v>96.016300000000001</v>
      </c>
      <c r="F27" s="32">
        <v>23.214600000000001</v>
      </c>
      <c r="G27" s="32">
        <v>96.016300000000001</v>
      </c>
      <c r="H27" s="32">
        <v>0.19470288322909601</v>
      </c>
    </row>
    <row r="28" spans="1:8" ht="14.25">
      <c r="A28" s="32">
        <v>27</v>
      </c>
      <c r="B28" s="33">
        <v>42</v>
      </c>
      <c r="C28" s="32">
        <v>6210.3990000000003</v>
      </c>
      <c r="D28" s="32">
        <v>135724.86199999999</v>
      </c>
      <c r="E28" s="32">
        <v>119215.5058</v>
      </c>
      <c r="F28" s="32">
        <v>16509.356199999998</v>
      </c>
      <c r="G28" s="32">
        <v>119215.5058</v>
      </c>
      <c r="H28" s="32">
        <v>0.121638408444283</v>
      </c>
    </row>
    <row r="29" spans="1:8" ht="14.25">
      <c r="A29" s="32">
        <v>28</v>
      </c>
      <c r="B29" s="33">
        <v>75</v>
      </c>
      <c r="C29" s="32">
        <v>665</v>
      </c>
      <c r="D29" s="32">
        <v>364400</v>
      </c>
      <c r="E29" s="32">
        <v>344121.407179487</v>
      </c>
      <c r="F29" s="32">
        <v>20278.5928205128</v>
      </c>
      <c r="G29" s="32">
        <v>344121.407179487</v>
      </c>
      <c r="H29" s="32">
        <v>5.5649266796138401E-2</v>
      </c>
    </row>
    <row r="30" spans="1:8" ht="14.25">
      <c r="A30" s="32">
        <v>29</v>
      </c>
      <c r="B30" s="33">
        <v>76</v>
      </c>
      <c r="C30" s="32">
        <v>4098</v>
      </c>
      <c r="D30" s="32">
        <v>735418.70743076899</v>
      </c>
      <c r="E30" s="32">
        <v>687204.71244871803</v>
      </c>
      <c r="F30" s="32">
        <v>48213.994982051299</v>
      </c>
      <c r="G30" s="32">
        <v>687204.71244871803</v>
      </c>
      <c r="H30" s="32">
        <v>6.5559924563912506E-2</v>
      </c>
    </row>
    <row r="31" spans="1:8" ht="14.25">
      <c r="A31" s="32">
        <v>30</v>
      </c>
      <c r="B31" s="33">
        <v>99</v>
      </c>
      <c r="C31" s="32">
        <v>47</v>
      </c>
      <c r="D31" s="32">
        <v>26383.641328189999</v>
      </c>
      <c r="E31" s="32">
        <v>22109.430050677001</v>
      </c>
      <c r="F31" s="32">
        <v>4274.2112775130499</v>
      </c>
      <c r="G31" s="32">
        <v>22109.430050677001</v>
      </c>
      <c r="H31" s="32">
        <v>0.16200232653050101</v>
      </c>
    </row>
    <row r="32" spans="1:8" ht="14.25">
      <c r="A32" s="32">
        <v>31</v>
      </c>
      <c r="B32" s="33">
        <v>99</v>
      </c>
      <c r="C32" s="32">
        <v>53</v>
      </c>
      <c r="D32" s="32">
        <v>60771.469329097599</v>
      </c>
      <c r="E32" s="32">
        <v>51534.5241660994</v>
      </c>
      <c r="F32" s="32">
        <v>9236.9451629982595</v>
      </c>
      <c r="G32" s="32">
        <v>51534.5241660994</v>
      </c>
      <c r="H32" s="32">
        <v>0.15199476440132001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2014-02-10T00:42:40Z</dcterms:modified>
</cp:coreProperties>
</file>