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<sst xmlns="http://schemas.openxmlformats.org/spreadsheetml/2006/main" count="114" uniqueCount="71">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</sst>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21596118.573600002</v>
      </c>
      <c r="F3" s="25">
        <f>RA!I7</f>
        <v>2675573.8612000002</v>
      </c>
      <c r="G3" s="16">
        <f>E3-F3</f>
        <v>18920544.712400001</v>
      </c>
      <c r="H3" s="27">
        <f>RA!J7</f>
        <v>12.389142299258999</v>
      </c>
      <c r="I3" s="20">
        <f>SUM(I4:I39)</f>
        <v>21596123.774337236</v>
      </c>
      <c r="J3" s="21">
        <f>SUM(J4:J39)</f>
        <v>18920544.571290292</v>
      </c>
      <c r="K3" s="22">
        <f>E3-I3</f>
        <v>-5.2007372342050076</v>
      </c>
      <c r="L3" s="22">
        <f>G3-J3</f>
        <v>0.14110970869660378</v>
      </c>
    </row>
    <row r="4" spans="1:12">
      <c r="A4" s="59">
        <f>RA!A8</f>
        <v>41681</v>
      </c>
      <c r="B4" s="12">
        <v>12</v>
      </c>
      <c r="C4" s="56" t="s">
        <v>6</v>
      </c>
      <c r="D4" s="56"/>
      <c r="E4" s="15">
        <f>VLOOKUP(C4,RA!B8:D39,3,0)</f>
        <v>818379.9007</v>
      </c>
      <c r="F4" s="25">
        <f>VLOOKUP(C4,RA!B8:I43,8,0)</f>
        <v>66591.848400000003</v>
      </c>
      <c r="G4" s="16">
        <f t="shared" ref="G4:G39" si="0">E4-F4</f>
        <v>751788.05229999998</v>
      </c>
      <c r="H4" s="27">
        <f>RA!J8</f>
        <v>8.1370337105103303</v>
      </c>
      <c r="I4" s="20">
        <f>VLOOKUP(B4,RMS!B:D,3,FALSE)</f>
        <v>818380.74169401696</v>
      </c>
      <c r="J4" s="21">
        <f>VLOOKUP(B4,RMS!B:E,4,FALSE)</f>
        <v>751788.054507692</v>
      </c>
      <c r="K4" s="22">
        <f t="shared" ref="K4:K39" si="1">E4-I4</f>
        <v>-0.84099401696585119</v>
      </c>
      <c r="L4" s="22">
        <f t="shared" ref="L4:L39" si="2">G4-J4</f>
        <v>-2.2076920140534639E-3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369043.01669999998</v>
      </c>
      <c r="F5" s="25">
        <f>VLOOKUP(C5,RA!B9:I44,8,0)</f>
        <v>69101.736499999999</v>
      </c>
      <c r="G5" s="16">
        <f t="shared" si="0"/>
        <v>299941.28019999998</v>
      </c>
      <c r="H5" s="27">
        <f>RA!J9</f>
        <v>18.7245750151056</v>
      </c>
      <c r="I5" s="20">
        <f>VLOOKUP(B5,RMS!B:D,3,FALSE)</f>
        <v>369043.25618661998</v>
      </c>
      <c r="J5" s="21">
        <f>VLOOKUP(B5,RMS!B:E,4,FALSE)</f>
        <v>299941.25504472398</v>
      </c>
      <c r="K5" s="22">
        <f t="shared" si="1"/>
        <v>-0.23948662000475451</v>
      </c>
      <c r="L5" s="22">
        <f t="shared" si="2"/>
        <v>2.5155276001896709E-2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358129.49729999999</v>
      </c>
      <c r="F6" s="25">
        <f>VLOOKUP(C6,RA!B10:I45,8,0)</f>
        <v>84055.436900000001</v>
      </c>
      <c r="G6" s="16">
        <f t="shared" si="0"/>
        <v>274074.06039999996</v>
      </c>
      <c r="H6" s="27">
        <f>RA!J10</f>
        <v>23.470682402233901</v>
      </c>
      <c r="I6" s="20">
        <f>VLOOKUP(B6,RMS!B:D,3,FALSE)</f>
        <v>358131.81366581202</v>
      </c>
      <c r="J6" s="21">
        <f>VLOOKUP(B6,RMS!B:E,4,FALSE)</f>
        <v>274074.05975042703</v>
      </c>
      <c r="K6" s="22">
        <f t="shared" si="1"/>
        <v>-2.3163658120320179</v>
      </c>
      <c r="L6" s="22">
        <f t="shared" si="2"/>
        <v>6.4957293216139078E-4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157823.42939999999</v>
      </c>
      <c r="F7" s="25">
        <f>VLOOKUP(C7,RA!B11:I46,8,0)</f>
        <v>22862.877799999998</v>
      </c>
      <c r="G7" s="16">
        <f t="shared" si="0"/>
        <v>134960.55160000001</v>
      </c>
      <c r="H7" s="27">
        <f>RA!J11</f>
        <v>14.4863648489443</v>
      </c>
      <c r="I7" s="20">
        <f>VLOOKUP(B7,RMS!B:D,3,FALSE)</f>
        <v>157823.50495213701</v>
      </c>
      <c r="J7" s="21">
        <f>VLOOKUP(B7,RMS!B:E,4,FALSE)</f>
        <v>134960.55188205099</v>
      </c>
      <c r="K7" s="22">
        <f t="shared" si="1"/>
        <v>-7.5552137015620247E-2</v>
      </c>
      <c r="L7" s="22">
        <f t="shared" si="2"/>
        <v>-2.8205098351463675E-4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279201.02990000002</v>
      </c>
      <c r="F8" s="25">
        <f>VLOOKUP(C8,RA!B12:I47,8,0)</f>
        <v>18984.814600000002</v>
      </c>
      <c r="G8" s="16">
        <f t="shared" si="0"/>
        <v>260216.21530000001</v>
      </c>
      <c r="H8" s="27">
        <f>RA!J12</f>
        <v>6.7996936138809003</v>
      </c>
      <c r="I8" s="20">
        <f>VLOOKUP(B8,RMS!B:D,3,FALSE)</f>
        <v>279201.02008119703</v>
      </c>
      <c r="J8" s="21">
        <f>VLOOKUP(B8,RMS!B:E,4,FALSE)</f>
        <v>260216.21558632501</v>
      </c>
      <c r="K8" s="22">
        <f t="shared" si="1"/>
        <v>9.8188029951415956E-3</v>
      </c>
      <c r="L8" s="22">
        <f t="shared" si="2"/>
        <v>-2.8632499743252993E-4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521662.87079999998</v>
      </c>
      <c r="F9" s="25">
        <f>VLOOKUP(C9,RA!B13:I48,8,0)</f>
        <v>83671.724600000001</v>
      </c>
      <c r="G9" s="16">
        <f t="shared" si="0"/>
        <v>437991.14619999996</v>
      </c>
      <c r="H9" s="27">
        <f>RA!J13</f>
        <v>16.039424939652001</v>
      </c>
      <c r="I9" s="20">
        <f>VLOOKUP(B9,RMS!B:D,3,FALSE)</f>
        <v>521663.14905042702</v>
      </c>
      <c r="J9" s="21">
        <f>VLOOKUP(B9,RMS!B:E,4,FALSE)</f>
        <v>437991.14610512799</v>
      </c>
      <c r="K9" s="22">
        <f t="shared" si="1"/>
        <v>-0.27825042704353109</v>
      </c>
      <c r="L9" s="22">
        <f t="shared" si="2"/>
        <v>9.4871968030929565E-5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153633.81409999999</v>
      </c>
      <c r="F10" s="25">
        <f>VLOOKUP(C10,RA!B14:I49,8,0)</f>
        <v>15127.0447</v>
      </c>
      <c r="G10" s="16">
        <f t="shared" si="0"/>
        <v>138506.76939999999</v>
      </c>
      <c r="H10" s="27">
        <f>RA!J14</f>
        <v>9.8461688194200701</v>
      </c>
      <c r="I10" s="20">
        <f>VLOOKUP(B10,RMS!B:D,3,FALSE)</f>
        <v>153633.82954700899</v>
      </c>
      <c r="J10" s="21">
        <f>VLOOKUP(B10,RMS!B:E,4,FALSE)</f>
        <v>138506.76888205099</v>
      </c>
      <c r="K10" s="22">
        <f t="shared" si="1"/>
        <v>-1.5447009005583823E-2</v>
      </c>
      <c r="L10" s="22">
        <f t="shared" si="2"/>
        <v>5.1794899627566338E-4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133865.85769999999</v>
      </c>
      <c r="F11" s="25">
        <f>VLOOKUP(C11,RA!B15:I50,8,0)</f>
        <v>-2116.0043999999998</v>
      </c>
      <c r="G11" s="16">
        <f t="shared" si="0"/>
        <v>135981.8621</v>
      </c>
      <c r="H11" s="27">
        <f>RA!J15</f>
        <v>-1.5806901299225</v>
      </c>
      <c r="I11" s="20">
        <f>VLOOKUP(B11,RMS!B:D,3,FALSE)</f>
        <v>133865.86499145301</v>
      </c>
      <c r="J11" s="21">
        <f>VLOOKUP(B11,RMS!B:E,4,FALSE)</f>
        <v>135981.860181197</v>
      </c>
      <c r="K11" s="22">
        <f t="shared" si="1"/>
        <v>-7.2914530173875391E-3</v>
      </c>
      <c r="L11" s="22">
        <f t="shared" si="2"/>
        <v>1.9188029982615262E-3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889568.6165</v>
      </c>
      <c r="F12" s="25">
        <f>VLOOKUP(C12,RA!B16:I51,8,0)</f>
        <v>87863.97</v>
      </c>
      <c r="G12" s="16">
        <f t="shared" si="0"/>
        <v>801704.64650000003</v>
      </c>
      <c r="H12" s="27">
        <f>RA!J16</f>
        <v>9.8771436368450196</v>
      </c>
      <c r="I12" s="20">
        <f>VLOOKUP(B12,RMS!B:D,3,FALSE)</f>
        <v>889568.48210000002</v>
      </c>
      <c r="J12" s="21">
        <f>VLOOKUP(B12,RMS!B:E,4,FALSE)</f>
        <v>801704.64650000003</v>
      </c>
      <c r="K12" s="22">
        <f t="shared" si="1"/>
        <v>0.13439999998081475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1185792.0397000001</v>
      </c>
      <c r="F13" s="25">
        <f>VLOOKUP(C13,RA!B17:I52,8,0)</f>
        <v>9194.2636000000002</v>
      </c>
      <c r="G13" s="16">
        <f t="shared" si="0"/>
        <v>1176597.7761000001</v>
      </c>
      <c r="H13" s="27">
        <f>RA!J17</f>
        <v>0.77536897636166502</v>
      </c>
      <c r="I13" s="20">
        <f>VLOOKUP(B13,RMS!B:D,3,FALSE)</f>
        <v>1185792.16743846</v>
      </c>
      <c r="J13" s="21">
        <f>VLOOKUP(B13,RMS!B:E,4,FALSE)</f>
        <v>1176597.7764461499</v>
      </c>
      <c r="K13" s="22">
        <f t="shared" si="1"/>
        <v>-0.12773845996707678</v>
      </c>
      <c r="L13" s="22">
        <f t="shared" si="2"/>
        <v>-3.4614978358149529E-4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3077472.4372999999</v>
      </c>
      <c r="F14" s="25">
        <f>VLOOKUP(C14,RA!B18:I53,8,0)</f>
        <v>491228.27510000003</v>
      </c>
      <c r="G14" s="16">
        <f t="shared" si="0"/>
        <v>2586244.1621999997</v>
      </c>
      <c r="H14" s="27">
        <f>RA!J18</f>
        <v>15.9620690390643</v>
      </c>
      <c r="I14" s="20">
        <f>VLOOKUP(B14,RMS!B:D,3,FALSE)</f>
        <v>3077472.6159743601</v>
      </c>
      <c r="J14" s="21">
        <f>VLOOKUP(B14,RMS!B:E,4,FALSE)</f>
        <v>2586244.1471230802</v>
      </c>
      <c r="K14" s="22">
        <f t="shared" si="1"/>
        <v>-0.17867436027154326</v>
      </c>
      <c r="L14" s="22">
        <f t="shared" si="2"/>
        <v>1.5076919458806515E-2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876774.52579999994</v>
      </c>
      <c r="F15" s="25">
        <f>VLOOKUP(C15,RA!B19:I54,8,0)</f>
        <v>121267.40029999999</v>
      </c>
      <c r="G15" s="16">
        <f t="shared" si="0"/>
        <v>755507.12549999997</v>
      </c>
      <c r="H15" s="27">
        <f>RA!J19</f>
        <v>13.8310816215094</v>
      </c>
      <c r="I15" s="20">
        <f>VLOOKUP(B15,RMS!B:D,3,FALSE)</f>
        <v>876774.57566068403</v>
      </c>
      <c r="J15" s="21">
        <f>VLOOKUP(B15,RMS!B:E,4,FALSE)</f>
        <v>755507.12353162398</v>
      </c>
      <c r="K15" s="22">
        <f t="shared" si="1"/>
        <v>-4.9860684084706008E-2</v>
      </c>
      <c r="L15" s="22">
        <f t="shared" si="2"/>
        <v>1.9683759892359376E-3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797452.42050000001</v>
      </c>
      <c r="F16" s="25">
        <f>VLOOKUP(C16,RA!B20:I55,8,0)</f>
        <v>85370.562999999995</v>
      </c>
      <c r="G16" s="16">
        <f t="shared" si="0"/>
        <v>712081.85750000004</v>
      </c>
      <c r="H16" s="27">
        <f>RA!J20</f>
        <v>10.7054114835432</v>
      </c>
      <c r="I16" s="20">
        <f>VLOOKUP(B16,RMS!B:D,3,FALSE)</f>
        <v>797452.49890000001</v>
      </c>
      <c r="J16" s="21">
        <f>VLOOKUP(B16,RMS!B:E,4,FALSE)</f>
        <v>712081.85750000004</v>
      </c>
      <c r="K16" s="22">
        <f t="shared" si="1"/>
        <v>-7.8399999998509884E-2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613403.26309999998</v>
      </c>
      <c r="F17" s="25">
        <f>VLOOKUP(C17,RA!B21:I56,8,0)</f>
        <v>67260.172699999996</v>
      </c>
      <c r="G17" s="16">
        <f t="shared" si="0"/>
        <v>546143.09039999999</v>
      </c>
      <c r="H17" s="27">
        <f>RA!J21</f>
        <v>10.9650823114443</v>
      </c>
      <c r="I17" s="20">
        <f>VLOOKUP(B17,RMS!B:D,3,FALSE)</f>
        <v>613403.01249822997</v>
      </c>
      <c r="J17" s="21">
        <f>VLOOKUP(B17,RMS!B:E,4,FALSE)</f>
        <v>546143.09024867299</v>
      </c>
      <c r="K17" s="22">
        <f t="shared" si="1"/>
        <v>0.25060177000705153</v>
      </c>
      <c r="L17" s="22">
        <f t="shared" si="2"/>
        <v>1.5132699627429247E-4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2555238.6113</v>
      </c>
      <c r="F18" s="25">
        <f>VLOOKUP(C18,RA!B22:I57,8,0)</f>
        <v>266953.1373</v>
      </c>
      <c r="G18" s="16">
        <f t="shared" si="0"/>
        <v>2288285.4739999999</v>
      </c>
      <c r="H18" s="27">
        <f>RA!J22</f>
        <v>10.447288019187599</v>
      </c>
      <c r="I18" s="20">
        <f>VLOOKUP(B18,RMS!B:D,3,FALSE)</f>
        <v>2555239.3662</v>
      </c>
      <c r="J18" s="21">
        <f>VLOOKUP(B18,RMS!B:E,4,FALSE)</f>
        <v>2288285.4747000001</v>
      </c>
      <c r="K18" s="22">
        <f t="shared" si="1"/>
        <v>-0.75490000005811453</v>
      </c>
      <c r="L18" s="22">
        <f t="shared" si="2"/>
        <v>-7.0000020787119865E-4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2796024.9175</v>
      </c>
      <c r="F19" s="25">
        <f>VLOOKUP(C19,RA!B23:I58,8,0)</f>
        <v>299956.42259999999</v>
      </c>
      <c r="G19" s="16">
        <f t="shared" si="0"/>
        <v>2496068.4948999998</v>
      </c>
      <c r="H19" s="27">
        <f>RA!J23</f>
        <v>10.7279595658324</v>
      </c>
      <c r="I19" s="20">
        <f>VLOOKUP(B19,RMS!B:D,3,FALSE)</f>
        <v>2796025.7245931602</v>
      </c>
      <c r="J19" s="21">
        <f>VLOOKUP(B19,RMS!B:E,4,FALSE)</f>
        <v>2496068.54852222</v>
      </c>
      <c r="K19" s="22">
        <f t="shared" si="1"/>
        <v>-0.80709316022694111</v>
      </c>
      <c r="L19" s="22">
        <f t="shared" si="2"/>
        <v>-5.3622220177203417E-2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345152.24449999997</v>
      </c>
      <c r="F20" s="25">
        <f>VLOOKUP(C20,RA!B24:I59,8,0)</f>
        <v>65289.951999999997</v>
      </c>
      <c r="G20" s="16">
        <f t="shared" si="0"/>
        <v>279862.29249999998</v>
      </c>
      <c r="H20" s="27">
        <f>RA!J24</f>
        <v>18.916276234732699</v>
      </c>
      <c r="I20" s="20">
        <f>VLOOKUP(B20,RMS!B:D,3,FALSE)</f>
        <v>345152.20990081702</v>
      </c>
      <c r="J20" s="21">
        <f>VLOOKUP(B20,RMS!B:E,4,FALSE)</f>
        <v>279862.28374566103</v>
      </c>
      <c r="K20" s="22">
        <f t="shared" si="1"/>
        <v>3.4599182952661067E-2</v>
      </c>
      <c r="L20" s="22">
        <f t="shared" si="2"/>
        <v>8.7543389527127147E-3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340922.23379999999</v>
      </c>
      <c r="F21" s="25">
        <f>VLOOKUP(C21,RA!B25:I60,8,0)</f>
        <v>32985.517</v>
      </c>
      <c r="G21" s="16">
        <f t="shared" si="0"/>
        <v>307936.71679999999</v>
      </c>
      <c r="H21" s="27">
        <f>RA!J25</f>
        <v>9.6753786434916904</v>
      </c>
      <c r="I21" s="20">
        <f>VLOOKUP(B21,RMS!B:D,3,FALSE)</f>
        <v>340922.23324926302</v>
      </c>
      <c r="J21" s="21">
        <f>VLOOKUP(B21,RMS!B:E,4,FALSE)</f>
        <v>307936.71036994999</v>
      </c>
      <c r="K21" s="22">
        <f t="shared" si="1"/>
        <v>5.5073696421459317E-4</v>
      </c>
      <c r="L21" s="22">
        <f t="shared" si="2"/>
        <v>6.4300500089302659E-3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474367.08590000001</v>
      </c>
      <c r="F22" s="25">
        <f>VLOOKUP(C22,RA!B26:I61,8,0)</f>
        <v>114436.2856</v>
      </c>
      <c r="G22" s="16">
        <f t="shared" si="0"/>
        <v>359930.8003</v>
      </c>
      <c r="H22" s="27">
        <f>RA!J26</f>
        <v>24.123993633091999</v>
      </c>
      <c r="I22" s="20">
        <f>VLOOKUP(B22,RMS!B:D,3,FALSE)</f>
        <v>474367.05607713503</v>
      </c>
      <c r="J22" s="21">
        <f>VLOOKUP(B22,RMS!B:E,4,FALSE)</f>
        <v>359930.79862097302</v>
      </c>
      <c r="K22" s="22">
        <f t="shared" si="1"/>
        <v>2.9822864977177233E-2</v>
      </c>
      <c r="L22" s="22">
        <f t="shared" si="2"/>
        <v>1.6790269874036312E-3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306254.49310000002</v>
      </c>
      <c r="F23" s="25">
        <f>VLOOKUP(C23,RA!B27:I62,8,0)</f>
        <v>109859.4935</v>
      </c>
      <c r="G23" s="16">
        <f t="shared" si="0"/>
        <v>196394.99960000004</v>
      </c>
      <c r="H23" s="27">
        <f>RA!J27</f>
        <v>35.871961383478599</v>
      </c>
      <c r="I23" s="20">
        <f>VLOOKUP(B23,RMS!B:D,3,FALSE)</f>
        <v>306254.47313935403</v>
      </c>
      <c r="J23" s="21">
        <f>VLOOKUP(B23,RMS!B:E,4,FALSE)</f>
        <v>196394.99301426599</v>
      </c>
      <c r="K23" s="22">
        <f t="shared" si="1"/>
        <v>1.9960645993705839E-2</v>
      </c>
      <c r="L23" s="22">
        <f t="shared" si="2"/>
        <v>6.5857340523507446E-3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774101.49</v>
      </c>
      <c r="F24" s="25">
        <f>VLOOKUP(C24,RA!B28:I63,8,0)</f>
        <v>71817.310100000002</v>
      </c>
      <c r="G24" s="16">
        <f t="shared" si="0"/>
        <v>702284.17989999999</v>
      </c>
      <c r="H24" s="27">
        <f>RA!J28</f>
        <v>9.2775057311929494</v>
      </c>
      <c r="I24" s="20">
        <f>VLOOKUP(B24,RMS!B:D,3,FALSE)</f>
        <v>774101.48934513296</v>
      </c>
      <c r="J24" s="21">
        <f>VLOOKUP(B24,RMS!B:E,4,FALSE)</f>
        <v>702284.17706363904</v>
      </c>
      <c r="K24" s="22">
        <f t="shared" si="1"/>
        <v>6.5486703533679247E-4</v>
      </c>
      <c r="L24" s="22">
        <f t="shared" si="2"/>
        <v>2.836360945366323E-3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814978.70990000002</v>
      </c>
      <c r="F25" s="25">
        <f>VLOOKUP(C25,RA!B29:I64,8,0)</f>
        <v>156609.8842</v>
      </c>
      <c r="G25" s="16">
        <f t="shared" si="0"/>
        <v>658368.82570000004</v>
      </c>
      <c r="H25" s="27">
        <f>RA!J29</f>
        <v>19.216438699265701</v>
      </c>
      <c r="I25" s="20">
        <f>VLOOKUP(B25,RMS!B:D,3,FALSE)</f>
        <v>814978.70705575205</v>
      </c>
      <c r="J25" s="21">
        <f>VLOOKUP(B25,RMS!B:E,4,FALSE)</f>
        <v>658368.79805753299</v>
      </c>
      <c r="K25" s="22">
        <f t="shared" si="1"/>
        <v>2.844247967004776E-3</v>
      </c>
      <c r="L25" s="22">
        <f t="shared" si="2"/>
        <v>2.7642467059195042E-2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891193.99300000002</v>
      </c>
      <c r="F26" s="25">
        <f>VLOOKUP(C26,RA!B30:I65,8,0)</f>
        <v>133498.1833</v>
      </c>
      <c r="G26" s="16">
        <f t="shared" si="0"/>
        <v>757695.80969999998</v>
      </c>
      <c r="H26" s="27">
        <f>RA!J30</f>
        <v>14.9796996331415</v>
      </c>
      <c r="I26" s="20">
        <f>VLOOKUP(B26,RMS!B:D,3,FALSE)</f>
        <v>891193.97110708</v>
      </c>
      <c r="J26" s="21">
        <f>VLOOKUP(B26,RMS!B:E,4,FALSE)</f>
        <v>757695.80412984104</v>
      </c>
      <c r="K26" s="22">
        <f t="shared" si="1"/>
        <v>2.1892920020036399E-2</v>
      </c>
      <c r="L26" s="22">
        <f t="shared" si="2"/>
        <v>5.57015894446522E-3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498049.66989999998</v>
      </c>
      <c r="F27" s="25">
        <f>VLOOKUP(C27,RA!B31:I66,8,0)</f>
        <v>47362.059200000003</v>
      </c>
      <c r="G27" s="16">
        <f t="shared" si="0"/>
        <v>450687.61069999996</v>
      </c>
      <c r="H27" s="27">
        <f>RA!J31</f>
        <v>9.5095051884101203</v>
      </c>
      <c r="I27" s="20">
        <f>VLOOKUP(B27,RMS!B:D,3,FALSE)</f>
        <v>498049.65805752203</v>
      </c>
      <c r="J27" s="21">
        <f>VLOOKUP(B27,RMS!B:E,4,FALSE)</f>
        <v>450687.53850177</v>
      </c>
      <c r="K27" s="22">
        <f t="shared" si="1"/>
        <v>1.1842477950267494E-2</v>
      </c>
      <c r="L27" s="22">
        <f t="shared" si="2"/>
        <v>7.2198229958303273E-2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234847.93549999999</v>
      </c>
      <c r="F28" s="25">
        <f>VLOOKUP(C28,RA!B32:I67,8,0)</f>
        <v>60048.381000000001</v>
      </c>
      <c r="G28" s="16">
        <f t="shared" si="0"/>
        <v>174799.5545</v>
      </c>
      <c r="H28" s="27">
        <f>RA!J32</f>
        <v>25.5690478488366</v>
      </c>
      <c r="I28" s="20">
        <f>VLOOKUP(B28,RMS!B:D,3,FALSE)</f>
        <v>234847.89092941501</v>
      </c>
      <c r="J28" s="21">
        <f>VLOOKUP(B28,RMS!B:E,4,FALSE)</f>
        <v>174799.533317197</v>
      </c>
      <c r="K28" s="22">
        <f t="shared" si="1"/>
        <v>4.4570584985194728E-2</v>
      </c>
      <c r="L28" s="22">
        <f t="shared" si="2"/>
        <v>2.1182803000556305E-2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146.15430000000001</v>
      </c>
      <c r="F29" s="25">
        <f>VLOOKUP(C29,RA!B33:I68,8,0)</f>
        <v>28.456900000000001</v>
      </c>
      <c r="G29" s="16">
        <f t="shared" si="0"/>
        <v>117.6974</v>
      </c>
      <c r="H29" s="27">
        <f>RA!J33</f>
        <v>19.470450065444499</v>
      </c>
      <c r="I29" s="20">
        <f>VLOOKUP(B29,RMS!B:D,3,FALSE)</f>
        <v>146.1541</v>
      </c>
      <c r="J29" s="21">
        <f>VLOOKUP(B29,RMS!B:E,4,FALSE)</f>
        <v>117.6974</v>
      </c>
      <c r="K29" s="22">
        <f t="shared" si="1"/>
        <v>2.0000000000663931E-4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132568.5221</v>
      </c>
      <c r="F31" s="25">
        <f>VLOOKUP(C31,RA!B35:I70,8,0)</f>
        <v>13823.7837</v>
      </c>
      <c r="G31" s="16">
        <f t="shared" si="0"/>
        <v>118744.7384</v>
      </c>
      <c r="H31" s="27">
        <f>RA!J35</f>
        <v>10.4276516634713</v>
      </c>
      <c r="I31" s="20">
        <f>VLOOKUP(B31,RMS!B:D,3,FALSE)</f>
        <v>132568.52110000001</v>
      </c>
      <c r="J31" s="21">
        <f>VLOOKUP(B31,RMS!B:E,4,FALSE)</f>
        <v>118744.7392</v>
      </c>
      <c r="K31" s="22">
        <f t="shared" si="1"/>
        <v>9.9999998928979039E-4</v>
      </c>
      <c r="L31" s="22">
        <f t="shared" si="2"/>
        <v>-7.9999999434221536E-4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416477.34940000001</v>
      </c>
      <c r="F35" s="25">
        <f>VLOOKUP(C35,RA!B8:I74,8,0)</f>
        <v>24418.8102</v>
      </c>
      <c r="G35" s="16">
        <f t="shared" si="0"/>
        <v>392058.5392</v>
      </c>
      <c r="H35" s="27">
        <f>RA!J39</f>
        <v>5.8631784502036099</v>
      </c>
      <c r="I35" s="20">
        <f>VLOOKUP(B35,RMS!B:D,3,FALSE)</f>
        <v>416477.35042734997</v>
      </c>
      <c r="J35" s="21">
        <f>VLOOKUP(B35,RMS!B:E,4,FALSE)</f>
        <v>392058.53726495698</v>
      </c>
      <c r="K35" s="22">
        <f t="shared" si="1"/>
        <v>-1.0273499647155404E-3</v>
      </c>
      <c r="L35" s="22">
        <f t="shared" si="2"/>
        <v>1.935043022967875E-3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722779.20209999999</v>
      </c>
      <c r="F36" s="25">
        <f>VLOOKUP(C36,RA!B8:I75,8,0)</f>
        <v>48172.6345</v>
      </c>
      <c r="G36" s="16">
        <f t="shared" si="0"/>
        <v>674606.56759999995</v>
      </c>
      <c r="H36" s="27">
        <f>RA!J40</f>
        <v>6.6649170811828498</v>
      </c>
      <c r="I36" s="20">
        <f>VLOOKUP(B36,RMS!B:D,3,FALSE)</f>
        <v>722779.19480512803</v>
      </c>
      <c r="J36" s="21">
        <f>VLOOKUP(B36,RMS!B:E,4,FALSE)</f>
        <v>674606.56870854704</v>
      </c>
      <c r="K36" s="22">
        <f t="shared" si="1"/>
        <v>7.2948719607666135E-3</v>
      </c>
      <c r="L36" s="22">
        <f t="shared" si="2"/>
        <v>-1.1085470905527472E-3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60813.241800000003</v>
      </c>
      <c r="F39" s="25">
        <f>VLOOKUP(C39,RA!B8:I78,8,0)</f>
        <v>9849.4262999999992</v>
      </c>
      <c r="G39" s="16">
        <f t="shared" si="0"/>
        <v>50963.815500000004</v>
      </c>
      <c r="H39" s="27">
        <f>RA!J43</f>
        <v>16.196186896913598</v>
      </c>
      <c r="I39" s="20">
        <f>VLOOKUP(B39,RMS!B:D,3,FALSE)</f>
        <v>60813.241509719403</v>
      </c>
      <c r="J39" s="21">
        <f>VLOOKUP(B39,RMS!B:E,4,FALSE)</f>
        <v>50963.815384615402</v>
      </c>
      <c r="K39" s="22">
        <f t="shared" si="1"/>
        <v>2.902806008933112E-4</v>
      </c>
      <c r="L39" s="22">
        <f t="shared" si="2"/>
        <v>1.1538460239535198E-4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21596118.573600002</v>
      </c>
      <c r="E7" s="44">
        <v>17674770.048700001</v>
      </c>
      <c r="F7" s="45">
        <v>122.186136023809</v>
      </c>
      <c r="G7" s="44">
        <v>21134742.933800001</v>
      </c>
      <c r="H7" s="45">
        <v>2.1830198798498301</v>
      </c>
      <c r="I7" s="44">
        <v>2675573.8612000002</v>
      </c>
      <c r="J7" s="45">
        <v>12.389142299258999</v>
      </c>
      <c r="K7" s="44">
        <v>2719525.9276000001</v>
      </c>
      <c r="L7" s="45">
        <v>12.8675609451145</v>
      </c>
      <c r="M7" s="45">
        <v>-1.6161664779121E-2</v>
      </c>
      <c r="N7" s="44">
        <v>237749871.2139</v>
      </c>
      <c r="O7" s="44">
        <v>1281695581.5290999</v>
      </c>
      <c r="P7" s="44">
        <v>1070156</v>
      </c>
      <c r="Q7" s="44">
        <v>1011827</v>
      </c>
      <c r="R7" s="45">
        <v>5.7647206488856204</v>
      </c>
      <c r="S7" s="44">
        <v>20.180346205226201</v>
      </c>
      <c r="T7" s="44">
        <v>20.090647468292499</v>
      </c>
      <c r="U7" s="46">
        <v>0.44448561992667501</v>
      </c>
    </row>
    <row r="8" spans="1:23" ht="12" thickBot="1">
      <c r="A8" s="70">
        <v>41681</v>
      </c>
      <c r="B8" s="60" t="s">
        <v>6</v>
      </c>
      <c r="C8" s="61"/>
      <c r="D8" s="47">
        <v>818379.9007</v>
      </c>
      <c r="E8" s="47">
        <v>714007.57350000006</v>
      </c>
      <c r="F8" s="48">
        <v>114.61781794391599</v>
      </c>
      <c r="G8" s="47">
        <v>587402.86069999996</v>
      </c>
      <c r="H8" s="48">
        <v>39.321742445167502</v>
      </c>
      <c r="I8" s="47">
        <v>66591.848400000003</v>
      </c>
      <c r="J8" s="48">
        <v>8.1370337105103303</v>
      </c>
      <c r="K8" s="47">
        <v>131701.84770000001</v>
      </c>
      <c r="L8" s="48">
        <v>22.421042952200299</v>
      </c>
      <c r="M8" s="48">
        <v>-0.49437422813013399</v>
      </c>
      <c r="N8" s="47">
        <v>8844375.9799000006</v>
      </c>
      <c r="O8" s="47">
        <v>50747871.618799999</v>
      </c>
      <c r="P8" s="47">
        <v>35809</v>
      </c>
      <c r="Q8" s="47">
        <v>33936</v>
      </c>
      <c r="R8" s="48">
        <v>5.5192126355492599</v>
      </c>
      <c r="S8" s="47">
        <v>22.854028336451702</v>
      </c>
      <c r="T8" s="47">
        <v>23.130486353724699</v>
      </c>
      <c r="U8" s="49">
        <v>-1.2096686553590199</v>
      </c>
    </row>
    <row r="9" spans="1:23" ht="12" thickBot="1">
      <c r="A9" s="71"/>
      <c r="B9" s="60" t="s">
        <v>7</v>
      </c>
      <c r="C9" s="61"/>
      <c r="D9" s="47">
        <v>369043.01669999998</v>
      </c>
      <c r="E9" s="47">
        <v>174441.3455</v>
      </c>
      <c r="F9" s="48">
        <v>211.55707991257199</v>
      </c>
      <c r="G9" s="47">
        <v>122199.1167</v>
      </c>
      <c r="H9" s="48">
        <v>202.00137829637799</v>
      </c>
      <c r="I9" s="47">
        <v>69101.736499999999</v>
      </c>
      <c r="J9" s="48">
        <v>18.7245750151056</v>
      </c>
      <c r="K9" s="47">
        <v>25247.5036</v>
      </c>
      <c r="L9" s="48">
        <v>20.6609542538535</v>
      </c>
      <c r="M9" s="48">
        <v>1.7369730328506601</v>
      </c>
      <c r="N9" s="47">
        <v>2444959.2552999998</v>
      </c>
      <c r="O9" s="47">
        <v>7869315.9397</v>
      </c>
      <c r="P9" s="47">
        <v>14474</v>
      </c>
      <c r="Q9" s="47">
        <v>12905</v>
      </c>
      <c r="R9" s="48">
        <v>12.1580782642387</v>
      </c>
      <c r="S9" s="47">
        <v>25.496961220118799</v>
      </c>
      <c r="T9" s="47">
        <v>26.831225029058501</v>
      </c>
      <c r="U9" s="49">
        <v>-5.2330307028385903</v>
      </c>
    </row>
    <row r="10" spans="1:23" ht="12" thickBot="1">
      <c r="A10" s="71"/>
      <c r="B10" s="60" t="s">
        <v>8</v>
      </c>
      <c r="C10" s="61"/>
      <c r="D10" s="47">
        <v>358129.49729999999</v>
      </c>
      <c r="E10" s="47">
        <v>145207.8106</v>
      </c>
      <c r="F10" s="48">
        <v>246.63239244514901</v>
      </c>
      <c r="G10" s="47">
        <v>310908.13130000001</v>
      </c>
      <c r="H10" s="48">
        <v>15.1882055327898</v>
      </c>
      <c r="I10" s="47">
        <v>84055.436900000001</v>
      </c>
      <c r="J10" s="48">
        <v>23.470682402233901</v>
      </c>
      <c r="K10" s="47">
        <v>69293.686400000006</v>
      </c>
      <c r="L10" s="48">
        <v>22.287511783709999</v>
      </c>
      <c r="M10" s="48">
        <v>0.21303168105081499</v>
      </c>
      <c r="N10" s="47">
        <v>3909935.3561999998</v>
      </c>
      <c r="O10" s="47">
        <v>12987045.336300001</v>
      </c>
      <c r="P10" s="47">
        <v>116778</v>
      </c>
      <c r="Q10" s="47">
        <v>110834</v>
      </c>
      <c r="R10" s="48">
        <v>5.3629752602991898</v>
      </c>
      <c r="S10" s="47">
        <v>3.0667548450906899</v>
      </c>
      <c r="T10" s="47">
        <v>3.01801135752567</v>
      </c>
      <c r="U10" s="49">
        <v>1.58941584923377</v>
      </c>
    </row>
    <row r="11" spans="1:23" ht="12" thickBot="1">
      <c r="A11" s="71"/>
      <c r="B11" s="60" t="s">
        <v>9</v>
      </c>
      <c r="C11" s="61"/>
      <c r="D11" s="47">
        <v>157823.42939999999</v>
      </c>
      <c r="E11" s="47">
        <v>73671.294099999999</v>
      </c>
      <c r="F11" s="48">
        <v>214.226492595303</v>
      </c>
      <c r="G11" s="47">
        <v>78235.929000000004</v>
      </c>
      <c r="H11" s="48">
        <v>101.727558446964</v>
      </c>
      <c r="I11" s="47">
        <v>22862.877799999998</v>
      </c>
      <c r="J11" s="48">
        <v>14.4863648489443</v>
      </c>
      <c r="K11" s="47">
        <v>15269.554599999999</v>
      </c>
      <c r="L11" s="48">
        <v>19.5173174207467</v>
      </c>
      <c r="M11" s="48">
        <v>0.49728517949043499</v>
      </c>
      <c r="N11" s="47">
        <v>1068591.6407000001</v>
      </c>
      <c r="O11" s="47">
        <v>5250087.6058</v>
      </c>
      <c r="P11" s="47">
        <v>6125</v>
      </c>
      <c r="Q11" s="47">
        <v>5885</v>
      </c>
      <c r="R11" s="48">
        <v>4.0781648258283703</v>
      </c>
      <c r="S11" s="47">
        <v>25.767090514285702</v>
      </c>
      <c r="T11" s="47">
        <v>20.662663313508901</v>
      </c>
      <c r="U11" s="49">
        <v>19.8098702604658</v>
      </c>
    </row>
    <row r="12" spans="1:23" ht="12" thickBot="1">
      <c r="A12" s="71"/>
      <c r="B12" s="60" t="s">
        <v>10</v>
      </c>
      <c r="C12" s="61"/>
      <c r="D12" s="47">
        <v>279201.02990000002</v>
      </c>
      <c r="E12" s="47">
        <v>226688.5423</v>
      </c>
      <c r="F12" s="48">
        <v>123.165038279925</v>
      </c>
      <c r="G12" s="47">
        <v>135321.6728</v>
      </c>
      <c r="H12" s="48">
        <v>106.323956926433</v>
      </c>
      <c r="I12" s="47">
        <v>18984.814600000002</v>
      </c>
      <c r="J12" s="48">
        <v>6.7996936138809003</v>
      </c>
      <c r="K12" s="47">
        <v>14843.5594</v>
      </c>
      <c r="L12" s="48">
        <v>10.969092454198501</v>
      </c>
      <c r="M12" s="48">
        <v>0.27899340639280901</v>
      </c>
      <c r="N12" s="47">
        <v>2321089.8476999998</v>
      </c>
      <c r="O12" s="47">
        <v>14851582.102399999</v>
      </c>
      <c r="P12" s="47">
        <v>2810</v>
      </c>
      <c r="Q12" s="47">
        <v>2859</v>
      </c>
      <c r="R12" s="48">
        <v>-1.71388597411682</v>
      </c>
      <c r="S12" s="47">
        <v>99.359797117437694</v>
      </c>
      <c r="T12" s="47">
        <v>104.061369359916</v>
      </c>
      <c r="U12" s="49">
        <v>-4.73186578362409</v>
      </c>
    </row>
    <row r="13" spans="1:23" ht="12" thickBot="1">
      <c r="A13" s="71"/>
      <c r="B13" s="60" t="s">
        <v>11</v>
      </c>
      <c r="C13" s="61"/>
      <c r="D13" s="47">
        <v>521662.87079999998</v>
      </c>
      <c r="E13" s="47">
        <v>341710.43900000001</v>
      </c>
      <c r="F13" s="48">
        <v>152.66225764908501</v>
      </c>
      <c r="G13" s="47">
        <v>355481.1814</v>
      </c>
      <c r="H13" s="48">
        <v>46.7483788440003</v>
      </c>
      <c r="I13" s="47">
        <v>83671.724600000001</v>
      </c>
      <c r="J13" s="48">
        <v>16.039424939652001</v>
      </c>
      <c r="K13" s="47">
        <v>52570.012699999999</v>
      </c>
      <c r="L13" s="48">
        <v>14.7884094716244</v>
      </c>
      <c r="M13" s="48">
        <v>0.59162458410439001</v>
      </c>
      <c r="N13" s="47">
        <v>4968234.2548000002</v>
      </c>
      <c r="O13" s="47">
        <v>22993194.685800001</v>
      </c>
      <c r="P13" s="47">
        <v>16012</v>
      </c>
      <c r="Q13" s="47">
        <v>15525</v>
      </c>
      <c r="R13" s="48">
        <v>3.1368760064412098</v>
      </c>
      <c r="S13" s="47">
        <v>32.579494803897099</v>
      </c>
      <c r="T13" s="47">
        <v>31.986482737520099</v>
      </c>
      <c r="U13" s="49">
        <v>1.82020031294658</v>
      </c>
    </row>
    <row r="14" spans="1:23" ht="12" thickBot="1">
      <c r="A14" s="71"/>
      <c r="B14" s="60" t="s">
        <v>12</v>
      </c>
      <c r="C14" s="61"/>
      <c r="D14" s="47">
        <v>153633.81409999999</v>
      </c>
      <c r="E14" s="47">
        <v>132397.20550000001</v>
      </c>
      <c r="F14" s="48">
        <v>116.04007314187599</v>
      </c>
      <c r="G14" s="47">
        <v>175277.076</v>
      </c>
      <c r="H14" s="48">
        <v>-12.3480277021508</v>
      </c>
      <c r="I14" s="47">
        <v>15127.0447</v>
      </c>
      <c r="J14" s="48">
        <v>9.8461688194200701</v>
      </c>
      <c r="K14" s="47">
        <v>27394.582200000001</v>
      </c>
      <c r="L14" s="48">
        <v>15.6293012327522</v>
      </c>
      <c r="M14" s="48">
        <v>-0.44780889193484402</v>
      </c>
      <c r="N14" s="47">
        <v>1829570.9075</v>
      </c>
      <c r="O14" s="47">
        <v>11256005.613299999</v>
      </c>
      <c r="P14" s="47">
        <v>3510</v>
      </c>
      <c r="Q14" s="47">
        <v>4076</v>
      </c>
      <c r="R14" s="48">
        <v>-13.8861629048086</v>
      </c>
      <c r="S14" s="47">
        <v>43.770317407407397</v>
      </c>
      <c r="T14" s="47">
        <v>39.508967198233599</v>
      </c>
      <c r="U14" s="49">
        <v>9.7357078074391197</v>
      </c>
    </row>
    <row r="15" spans="1:23" ht="12" thickBot="1">
      <c r="A15" s="71"/>
      <c r="B15" s="60" t="s">
        <v>13</v>
      </c>
      <c r="C15" s="61"/>
      <c r="D15" s="47">
        <v>133865.85769999999</v>
      </c>
      <c r="E15" s="47">
        <v>75294.674199999994</v>
      </c>
      <c r="F15" s="48">
        <v>177.78927808947199</v>
      </c>
      <c r="G15" s="47">
        <v>99496.756299999994</v>
      </c>
      <c r="H15" s="48">
        <v>34.542936551992902</v>
      </c>
      <c r="I15" s="47">
        <v>-2116.0043999999998</v>
      </c>
      <c r="J15" s="48">
        <v>-1.5806901299225</v>
      </c>
      <c r="K15" s="47">
        <v>9538.6666000000005</v>
      </c>
      <c r="L15" s="48">
        <v>9.5869121313254304</v>
      </c>
      <c r="M15" s="48">
        <v>-1.2218344018859</v>
      </c>
      <c r="N15" s="47">
        <v>1164315.2993000001</v>
      </c>
      <c r="O15" s="47">
        <v>6971739.5197999999</v>
      </c>
      <c r="P15" s="47">
        <v>5203</v>
      </c>
      <c r="Q15" s="47">
        <v>5247</v>
      </c>
      <c r="R15" s="48">
        <v>-0.83857442348008704</v>
      </c>
      <c r="S15" s="47">
        <v>25.728590755333499</v>
      </c>
      <c r="T15" s="47">
        <v>26.187847417571898</v>
      </c>
      <c r="U15" s="49">
        <v>-1.78500511981319</v>
      </c>
    </row>
    <row r="16" spans="1:23" ht="12" thickBot="1">
      <c r="A16" s="71"/>
      <c r="B16" s="60" t="s">
        <v>14</v>
      </c>
      <c r="C16" s="61"/>
      <c r="D16" s="47">
        <v>889568.6165</v>
      </c>
      <c r="E16" s="47">
        <v>586425.82909999997</v>
      </c>
      <c r="F16" s="48">
        <v>151.693287088879</v>
      </c>
      <c r="G16" s="47">
        <v>1755591.6557</v>
      </c>
      <c r="H16" s="48">
        <v>-49.329411904426799</v>
      </c>
      <c r="I16" s="47">
        <v>87863.97</v>
      </c>
      <c r="J16" s="48">
        <v>9.8771436368450196</v>
      </c>
      <c r="K16" s="47">
        <v>127679.00719999999</v>
      </c>
      <c r="L16" s="48">
        <v>7.2727052891517099</v>
      </c>
      <c r="M16" s="48">
        <v>-0.311836989283858</v>
      </c>
      <c r="N16" s="47">
        <v>16631745.054400001</v>
      </c>
      <c r="O16" s="47">
        <v>65042329.775899999</v>
      </c>
      <c r="P16" s="47">
        <v>48564</v>
      </c>
      <c r="Q16" s="47">
        <v>45856</v>
      </c>
      <c r="R16" s="48">
        <v>5.9054431263084499</v>
      </c>
      <c r="S16" s="47">
        <v>18.317449479038</v>
      </c>
      <c r="T16" s="47">
        <v>19.5590864270761</v>
      </c>
      <c r="U16" s="49">
        <v>-6.7784379558900403</v>
      </c>
    </row>
    <row r="17" spans="1:21" ht="12" thickBot="1">
      <c r="A17" s="71"/>
      <c r="B17" s="60" t="s">
        <v>15</v>
      </c>
      <c r="C17" s="61"/>
      <c r="D17" s="47">
        <v>1185792.0397000001</v>
      </c>
      <c r="E17" s="47">
        <v>535437.35880000005</v>
      </c>
      <c r="F17" s="48">
        <v>221.46232798502299</v>
      </c>
      <c r="G17" s="47">
        <v>3033152.8051</v>
      </c>
      <c r="H17" s="48">
        <v>-60.905628041350703</v>
      </c>
      <c r="I17" s="47">
        <v>9194.2636000000002</v>
      </c>
      <c r="J17" s="48">
        <v>0.77536897636166502</v>
      </c>
      <c r="K17" s="47">
        <v>206651.6594</v>
      </c>
      <c r="L17" s="48">
        <v>6.8130975482848104</v>
      </c>
      <c r="M17" s="48">
        <v>-0.95550839694830003</v>
      </c>
      <c r="N17" s="47">
        <v>23060768.6954</v>
      </c>
      <c r="O17" s="47">
        <v>91092740.935100004</v>
      </c>
      <c r="P17" s="47">
        <v>17378</v>
      </c>
      <c r="Q17" s="47">
        <v>16903</v>
      </c>
      <c r="R17" s="48">
        <v>2.8101520440158501</v>
      </c>
      <c r="S17" s="47">
        <v>68.235242243065898</v>
      </c>
      <c r="T17" s="47">
        <v>71.253854008164197</v>
      </c>
      <c r="U17" s="49">
        <v>-4.4238309499151098</v>
      </c>
    </row>
    <row r="18" spans="1:21" ht="12" thickBot="1">
      <c r="A18" s="71"/>
      <c r="B18" s="60" t="s">
        <v>16</v>
      </c>
      <c r="C18" s="61"/>
      <c r="D18" s="47">
        <v>3077472.4372999999</v>
      </c>
      <c r="E18" s="47">
        <v>1963851.5645999999</v>
      </c>
      <c r="F18" s="48">
        <v>156.705959491741</v>
      </c>
      <c r="G18" s="47">
        <v>3167482.8492000001</v>
      </c>
      <c r="H18" s="48">
        <v>-2.8417016345560699</v>
      </c>
      <c r="I18" s="47">
        <v>491228.27510000003</v>
      </c>
      <c r="J18" s="48">
        <v>15.9620690390643</v>
      </c>
      <c r="K18" s="47">
        <v>331760.44959999999</v>
      </c>
      <c r="L18" s="48">
        <v>10.4739462025435</v>
      </c>
      <c r="M18" s="48">
        <v>0.480671598113243</v>
      </c>
      <c r="N18" s="47">
        <v>33713170.090599999</v>
      </c>
      <c r="O18" s="47">
        <v>201798566.13060001</v>
      </c>
      <c r="P18" s="47">
        <v>114689</v>
      </c>
      <c r="Q18" s="47">
        <v>105204</v>
      </c>
      <c r="R18" s="48">
        <v>9.0158168890916794</v>
      </c>
      <c r="S18" s="47">
        <v>26.833196185336</v>
      </c>
      <c r="T18" s="47">
        <v>27.042943371924999</v>
      </c>
      <c r="U18" s="49">
        <v>-0.78167052907265699</v>
      </c>
    </row>
    <row r="19" spans="1:21" ht="12" thickBot="1">
      <c r="A19" s="71"/>
      <c r="B19" s="60" t="s">
        <v>17</v>
      </c>
      <c r="C19" s="61"/>
      <c r="D19" s="47">
        <v>876774.52579999994</v>
      </c>
      <c r="E19" s="47">
        <v>687774.45299999998</v>
      </c>
      <c r="F19" s="48">
        <v>127.479949564221</v>
      </c>
      <c r="G19" s="47">
        <v>1821991.0917</v>
      </c>
      <c r="H19" s="48">
        <v>-51.878221041029903</v>
      </c>
      <c r="I19" s="47">
        <v>121267.40029999999</v>
      </c>
      <c r="J19" s="48">
        <v>13.8310816215094</v>
      </c>
      <c r="K19" s="47">
        <v>260054.76379999999</v>
      </c>
      <c r="L19" s="48">
        <v>14.2731084133544</v>
      </c>
      <c r="M19" s="48">
        <v>-0.53368514182165505</v>
      </c>
      <c r="N19" s="47">
        <v>13582086.412900001</v>
      </c>
      <c r="O19" s="47">
        <v>55167467.050099999</v>
      </c>
      <c r="P19" s="47">
        <v>18979</v>
      </c>
      <c r="Q19" s="47">
        <v>17302</v>
      </c>
      <c r="R19" s="48">
        <v>9.6925210958270807</v>
      </c>
      <c r="S19" s="47">
        <v>46.1970876126245</v>
      </c>
      <c r="T19" s="47">
        <v>46.056900410357201</v>
      </c>
      <c r="U19" s="49">
        <v>0.303454632124882</v>
      </c>
    </row>
    <row r="20" spans="1:21" ht="12" thickBot="1">
      <c r="A20" s="71"/>
      <c r="B20" s="60" t="s">
        <v>18</v>
      </c>
      <c r="C20" s="61"/>
      <c r="D20" s="47">
        <v>797452.42050000001</v>
      </c>
      <c r="E20" s="47">
        <v>954704.32530000003</v>
      </c>
      <c r="F20" s="48">
        <v>83.528732338089497</v>
      </c>
      <c r="G20" s="47">
        <v>1119996.879</v>
      </c>
      <c r="H20" s="48">
        <v>-28.798692616714</v>
      </c>
      <c r="I20" s="47">
        <v>85370.562999999995</v>
      </c>
      <c r="J20" s="48">
        <v>10.7054114835432</v>
      </c>
      <c r="K20" s="47">
        <v>114899.7745</v>
      </c>
      <c r="L20" s="48">
        <v>10.258937025127199</v>
      </c>
      <c r="M20" s="48">
        <v>-0.25699973414656302</v>
      </c>
      <c r="N20" s="47">
        <v>10163707.8813</v>
      </c>
      <c r="O20" s="47">
        <v>77000708.417899996</v>
      </c>
      <c r="P20" s="47">
        <v>37589</v>
      </c>
      <c r="Q20" s="47">
        <v>35833</v>
      </c>
      <c r="R20" s="48">
        <v>4.90051070242514</v>
      </c>
      <c r="S20" s="47">
        <v>21.215047500598601</v>
      </c>
      <c r="T20" s="47">
        <v>20.489289629670999</v>
      </c>
      <c r="U20" s="49">
        <v>3.4209580294700199</v>
      </c>
    </row>
    <row r="21" spans="1:21" ht="12" thickBot="1">
      <c r="A21" s="71"/>
      <c r="B21" s="60" t="s">
        <v>19</v>
      </c>
      <c r="C21" s="61"/>
      <c r="D21" s="47">
        <v>613403.26309999998</v>
      </c>
      <c r="E21" s="47">
        <v>374001.05979999999</v>
      </c>
      <c r="F21" s="48">
        <v>164.01110291720099</v>
      </c>
      <c r="G21" s="47">
        <v>1080444.6743999999</v>
      </c>
      <c r="H21" s="48">
        <v>-43.226777119278303</v>
      </c>
      <c r="I21" s="47">
        <v>67260.172699999996</v>
      </c>
      <c r="J21" s="48">
        <v>10.9650823114443</v>
      </c>
      <c r="K21" s="47">
        <v>127582.3893</v>
      </c>
      <c r="L21" s="48">
        <v>11.808322288306901</v>
      </c>
      <c r="M21" s="48">
        <v>-0.47280989900696302</v>
      </c>
      <c r="N21" s="47">
        <v>8307408.7309999997</v>
      </c>
      <c r="O21" s="47">
        <v>31839940.762499999</v>
      </c>
      <c r="P21" s="47">
        <v>43675</v>
      </c>
      <c r="Q21" s="47">
        <v>42858</v>
      </c>
      <c r="R21" s="48">
        <v>1.9062952074291799</v>
      </c>
      <c r="S21" s="47">
        <v>14.0447226811677</v>
      </c>
      <c r="T21" s="47">
        <v>13.999619559942101</v>
      </c>
      <c r="U21" s="49">
        <v>0.32113927949648702</v>
      </c>
    </row>
    <row r="22" spans="1:21" ht="12" thickBot="1">
      <c r="A22" s="71"/>
      <c r="B22" s="60" t="s">
        <v>20</v>
      </c>
      <c r="C22" s="61"/>
      <c r="D22" s="47">
        <v>2555238.6113</v>
      </c>
      <c r="E22" s="47">
        <v>1278419.5615999999</v>
      </c>
      <c r="F22" s="48">
        <v>199.87480542788299</v>
      </c>
      <c r="G22" s="47">
        <v>1398713.9357</v>
      </c>
      <c r="H22" s="48">
        <v>82.684861148624094</v>
      </c>
      <c r="I22" s="47">
        <v>266953.1373</v>
      </c>
      <c r="J22" s="48">
        <v>10.447288019187599</v>
      </c>
      <c r="K22" s="47">
        <v>219336.04490000001</v>
      </c>
      <c r="L22" s="48">
        <v>15.6812654326084</v>
      </c>
      <c r="M22" s="48">
        <v>0.21709652155763801</v>
      </c>
      <c r="N22" s="47">
        <v>21304387.348099999</v>
      </c>
      <c r="O22" s="47">
        <v>79113450.106999993</v>
      </c>
      <c r="P22" s="47">
        <v>116315</v>
      </c>
      <c r="Q22" s="47">
        <v>102394</v>
      </c>
      <c r="R22" s="48">
        <v>13.595523175186001</v>
      </c>
      <c r="S22" s="47">
        <v>21.968263863646101</v>
      </c>
      <c r="T22" s="47">
        <v>22.046424686993401</v>
      </c>
      <c r="U22" s="49">
        <v>-0.35578971480122401</v>
      </c>
    </row>
    <row r="23" spans="1:21" ht="12" thickBot="1">
      <c r="A23" s="71"/>
      <c r="B23" s="60" t="s">
        <v>21</v>
      </c>
      <c r="C23" s="61"/>
      <c r="D23" s="47">
        <v>2796024.9175</v>
      </c>
      <c r="E23" s="47">
        <v>2796972.8092</v>
      </c>
      <c r="F23" s="48">
        <v>99.966110085272106</v>
      </c>
      <c r="G23" s="47">
        <v>1280310.9693</v>
      </c>
      <c r="H23" s="48">
        <v>118.38639084914701</v>
      </c>
      <c r="I23" s="47">
        <v>299956.42259999999</v>
      </c>
      <c r="J23" s="48">
        <v>10.7279595658324</v>
      </c>
      <c r="K23" s="47">
        <v>179086.7365</v>
      </c>
      <c r="L23" s="48">
        <v>13.9877530376791</v>
      </c>
      <c r="M23" s="48">
        <v>0.674922601540623</v>
      </c>
      <c r="N23" s="47">
        <v>23546313.158399999</v>
      </c>
      <c r="O23" s="47">
        <v>135619598.03670001</v>
      </c>
      <c r="P23" s="47">
        <v>94690</v>
      </c>
      <c r="Q23" s="47">
        <v>86532</v>
      </c>
      <c r="R23" s="48">
        <v>9.4277261591087598</v>
      </c>
      <c r="S23" s="47">
        <v>29.528196404055301</v>
      </c>
      <c r="T23" s="47">
        <v>29.416770116257599</v>
      </c>
      <c r="U23" s="49">
        <v>0.37735554949934702</v>
      </c>
    </row>
    <row r="24" spans="1:21" ht="12" thickBot="1">
      <c r="A24" s="71"/>
      <c r="B24" s="60" t="s">
        <v>22</v>
      </c>
      <c r="C24" s="61"/>
      <c r="D24" s="47">
        <v>345152.24449999997</v>
      </c>
      <c r="E24" s="47">
        <v>284479.75839999999</v>
      </c>
      <c r="F24" s="48">
        <v>121.327523069213</v>
      </c>
      <c r="G24" s="47">
        <v>423627.68219999998</v>
      </c>
      <c r="H24" s="48">
        <v>-18.5246245694942</v>
      </c>
      <c r="I24" s="47">
        <v>65289.951999999997</v>
      </c>
      <c r="J24" s="48">
        <v>18.916276234732699</v>
      </c>
      <c r="K24" s="47">
        <v>79226.474300000002</v>
      </c>
      <c r="L24" s="48">
        <v>18.7019115201721</v>
      </c>
      <c r="M24" s="48">
        <v>-0.17590738983572299</v>
      </c>
      <c r="N24" s="47">
        <v>4319687.3300999999</v>
      </c>
      <c r="O24" s="47">
        <v>21576360.8248</v>
      </c>
      <c r="P24" s="47">
        <v>31016</v>
      </c>
      <c r="Q24" s="47">
        <v>29757</v>
      </c>
      <c r="R24" s="48">
        <v>4.2309372584601999</v>
      </c>
      <c r="S24" s="47">
        <v>11.128199783982501</v>
      </c>
      <c r="T24" s="47">
        <v>11.0552084954801</v>
      </c>
      <c r="U24" s="49">
        <v>0.65591281536358903</v>
      </c>
    </row>
    <row r="25" spans="1:21" ht="12" thickBot="1">
      <c r="A25" s="71"/>
      <c r="B25" s="60" t="s">
        <v>23</v>
      </c>
      <c r="C25" s="61"/>
      <c r="D25" s="47">
        <v>340922.23379999999</v>
      </c>
      <c r="E25" s="47">
        <v>241427.40489999999</v>
      </c>
      <c r="F25" s="48">
        <v>141.211074998388</v>
      </c>
      <c r="G25" s="47">
        <v>358750.70140000002</v>
      </c>
      <c r="H25" s="48">
        <v>-4.9695979772097099</v>
      </c>
      <c r="I25" s="47">
        <v>32985.517</v>
      </c>
      <c r="J25" s="48">
        <v>9.6753786434916904</v>
      </c>
      <c r="K25" s="47">
        <v>48337.234299999996</v>
      </c>
      <c r="L25" s="48">
        <v>13.473767190243001</v>
      </c>
      <c r="M25" s="48">
        <v>-0.31759610416932799</v>
      </c>
      <c r="N25" s="47">
        <v>3975190.6963999998</v>
      </c>
      <c r="O25" s="47">
        <v>25441002.6481</v>
      </c>
      <c r="P25" s="47">
        <v>19985</v>
      </c>
      <c r="Q25" s="47">
        <v>19988</v>
      </c>
      <c r="R25" s="48">
        <v>-1.5009005403244E-2</v>
      </c>
      <c r="S25" s="47">
        <v>17.0589058694021</v>
      </c>
      <c r="T25" s="47">
        <v>16.7089519511707</v>
      </c>
      <c r="U25" s="49">
        <v>2.0514441014593401</v>
      </c>
    </row>
    <row r="26" spans="1:21" ht="12" thickBot="1">
      <c r="A26" s="71"/>
      <c r="B26" s="60" t="s">
        <v>24</v>
      </c>
      <c r="C26" s="61"/>
      <c r="D26" s="47">
        <v>474367.08590000001</v>
      </c>
      <c r="E26" s="47">
        <v>544323.33109999995</v>
      </c>
      <c r="F26" s="48">
        <v>87.148034779507199</v>
      </c>
      <c r="G26" s="47">
        <v>374717.79269999999</v>
      </c>
      <c r="H26" s="48">
        <v>26.593157608552499</v>
      </c>
      <c r="I26" s="47">
        <v>114436.2856</v>
      </c>
      <c r="J26" s="48">
        <v>24.123993633091999</v>
      </c>
      <c r="K26" s="47">
        <v>89825.876699999993</v>
      </c>
      <c r="L26" s="48">
        <v>23.971607019983399</v>
      </c>
      <c r="M26" s="48">
        <v>0.27397905597062799</v>
      </c>
      <c r="N26" s="47">
        <v>4727983.2847999996</v>
      </c>
      <c r="O26" s="47">
        <v>44401425.525399998</v>
      </c>
      <c r="P26" s="47">
        <v>37937</v>
      </c>
      <c r="Q26" s="47">
        <v>35257</v>
      </c>
      <c r="R26" s="48">
        <v>7.6013273959780996</v>
      </c>
      <c r="S26" s="47">
        <v>12.504074805598799</v>
      </c>
      <c r="T26" s="47">
        <v>12.3053116998043</v>
      </c>
      <c r="U26" s="49">
        <v>1.5895866658240201</v>
      </c>
    </row>
    <row r="27" spans="1:21" ht="12" thickBot="1">
      <c r="A27" s="71"/>
      <c r="B27" s="60" t="s">
        <v>25</v>
      </c>
      <c r="C27" s="61"/>
      <c r="D27" s="47">
        <v>306254.49310000002</v>
      </c>
      <c r="E27" s="47">
        <v>278782.73239999998</v>
      </c>
      <c r="F27" s="48">
        <v>109.854183027586</v>
      </c>
      <c r="G27" s="47">
        <v>207830.0956</v>
      </c>
      <c r="H27" s="48">
        <v>47.3581062530195</v>
      </c>
      <c r="I27" s="47">
        <v>109859.4935</v>
      </c>
      <c r="J27" s="48">
        <v>35.871961383478599</v>
      </c>
      <c r="K27" s="47">
        <v>58199.394500000002</v>
      </c>
      <c r="L27" s="48">
        <v>28.003352609726701</v>
      </c>
      <c r="M27" s="48">
        <v>0.88763980181958801</v>
      </c>
      <c r="N27" s="47">
        <v>2826113.4449999998</v>
      </c>
      <c r="O27" s="47">
        <v>13976265.5019</v>
      </c>
      <c r="P27" s="47">
        <v>38086</v>
      </c>
      <c r="Q27" s="47">
        <v>36001</v>
      </c>
      <c r="R27" s="48">
        <v>5.7915057915058004</v>
      </c>
      <c r="S27" s="47">
        <v>8.0411304180013605</v>
      </c>
      <c r="T27" s="47">
        <v>8.1357698313935707</v>
      </c>
      <c r="U27" s="49">
        <v>-1.1769416546253599</v>
      </c>
    </row>
    <row r="28" spans="1:21" ht="12" thickBot="1">
      <c r="A28" s="71"/>
      <c r="B28" s="60" t="s">
        <v>26</v>
      </c>
      <c r="C28" s="61"/>
      <c r="D28" s="47">
        <v>774101.49</v>
      </c>
      <c r="E28" s="47">
        <v>905120.74789999996</v>
      </c>
      <c r="F28" s="48">
        <v>85.524665277645894</v>
      </c>
      <c r="G28" s="47">
        <v>540128.978</v>
      </c>
      <c r="H28" s="48">
        <v>43.317896563587098</v>
      </c>
      <c r="I28" s="47">
        <v>71817.310100000002</v>
      </c>
      <c r="J28" s="48">
        <v>9.2775057311929494</v>
      </c>
      <c r="K28" s="47">
        <v>52189.019800000002</v>
      </c>
      <c r="L28" s="48">
        <v>9.6623254677515202</v>
      </c>
      <c r="M28" s="48">
        <v>0.376099999103643</v>
      </c>
      <c r="N28" s="47">
        <v>7276639.3345999997</v>
      </c>
      <c r="O28" s="47">
        <v>58517283.531400003</v>
      </c>
      <c r="P28" s="47">
        <v>38328</v>
      </c>
      <c r="Q28" s="47">
        <v>37848</v>
      </c>
      <c r="R28" s="48">
        <v>1.2682308180088899</v>
      </c>
      <c r="S28" s="47">
        <v>20.1967618973075</v>
      </c>
      <c r="T28" s="47">
        <v>20.034707347812301</v>
      </c>
      <c r="U28" s="49">
        <v>0.80237886805386205</v>
      </c>
    </row>
    <row r="29" spans="1:21" ht="12" thickBot="1">
      <c r="A29" s="71"/>
      <c r="B29" s="60" t="s">
        <v>27</v>
      </c>
      <c r="C29" s="61"/>
      <c r="D29" s="47">
        <v>814978.70990000002</v>
      </c>
      <c r="E29" s="47">
        <v>670186.06339999998</v>
      </c>
      <c r="F29" s="48">
        <v>121.60484295442301</v>
      </c>
      <c r="G29" s="47">
        <v>518225.9742</v>
      </c>
      <c r="H29" s="48">
        <v>57.263192212259398</v>
      </c>
      <c r="I29" s="47">
        <v>156609.8842</v>
      </c>
      <c r="J29" s="48">
        <v>19.216438699265701</v>
      </c>
      <c r="K29" s="47">
        <v>147357.83350000001</v>
      </c>
      <c r="L29" s="48">
        <v>28.435053593652899</v>
      </c>
      <c r="M29" s="48">
        <v>6.2786283431617004E-2</v>
      </c>
      <c r="N29" s="47">
        <v>8203165.1317999996</v>
      </c>
      <c r="O29" s="47">
        <v>33203329.138099998</v>
      </c>
      <c r="P29" s="47">
        <v>94752</v>
      </c>
      <c r="Q29" s="47">
        <v>97347</v>
      </c>
      <c r="R29" s="48">
        <v>-2.6657215938857899</v>
      </c>
      <c r="S29" s="47">
        <v>8.6011768606467403</v>
      </c>
      <c r="T29" s="47">
        <v>9.25533613876134</v>
      </c>
      <c r="U29" s="49">
        <v>-7.6054624699975104</v>
      </c>
    </row>
    <row r="30" spans="1:21" ht="12" thickBot="1">
      <c r="A30" s="71"/>
      <c r="B30" s="60" t="s">
        <v>28</v>
      </c>
      <c r="C30" s="61"/>
      <c r="D30" s="47">
        <v>891193.99300000002</v>
      </c>
      <c r="E30" s="47">
        <v>839392.30530000001</v>
      </c>
      <c r="F30" s="48">
        <v>106.171332209376</v>
      </c>
      <c r="G30" s="47">
        <v>893656.38729999994</v>
      </c>
      <c r="H30" s="48">
        <v>-0.27554150957724799</v>
      </c>
      <c r="I30" s="47">
        <v>133498.1833</v>
      </c>
      <c r="J30" s="48">
        <v>14.9796996331415</v>
      </c>
      <c r="K30" s="47">
        <v>190308.24429999999</v>
      </c>
      <c r="L30" s="48">
        <v>21.295460649587898</v>
      </c>
      <c r="M30" s="48">
        <v>-0.29851602703267599</v>
      </c>
      <c r="N30" s="47">
        <v>10592682.1887</v>
      </c>
      <c r="O30" s="47">
        <v>63770330.804300003</v>
      </c>
      <c r="P30" s="47">
        <v>50195</v>
      </c>
      <c r="Q30" s="47">
        <v>47203</v>
      </c>
      <c r="R30" s="48">
        <v>6.3385801749888699</v>
      </c>
      <c r="S30" s="47">
        <v>17.754636776571399</v>
      </c>
      <c r="T30" s="47">
        <v>17.860948293540702</v>
      </c>
      <c r="U30" s="49">
        <v>-0.59878170591235103</v>
      </c>
    </row>
    <row r="31" spans="1:21" ht="12" thickBot="1">
      <c r="A31" s="71"/>
      <c r="B31" s="60" t="s">
        <v>29</v>
      </c>
      <c r="C31" s="61"/>
      <c r="D31" s="47">
        <v>498049.66989999998</v>
      </c>
      <c r="E31" s="47">
        <v>770094.33330000006</v>
      </c>
      <c r="F31" s="48">
        <v>64.673852067676293</v>
      </c>
      <c r="G31" s="47">
        <v>175281.6072</v>
      </c>
      <c r="H31" s="48">
        <v>184.14257368813099</v>
      </c>
      <c r="I31" s="47">
        <v>47362.059200000003</v>
      </c>
      <c r="J31" s="48">
        <v>9.5095051884101203</v>
      </c>
      <c r="K31" s="47">
        <v>15528.6495</v>
      </c>
      <c r="L31" s="48">
        <v>8.8592578240576501</v>
      </c>
      <c r="M31" s="48">
        <v>2.0499792786230402</v>
      </c>
      <c r="N31" s="47">
        <v>4027000.9230999998</v>
      </c>
      <c r="O31" s="47">
        <v>71147484.752800003</v>
      </c>
      <c r="P31" s="47">
        <v>21744</v>
      </c>
      <c r="Q31" s="47">
        <v>21522</v>
      </c>
      <c r="R31" s="48">
        <v>1.0315026484527501</v>
      </c>
      <c r="S31" s="47">
        <v>22.9051540608904</v>
      </c>
      <c r="T31" s="47">
        <v>22.302169073506199</v>
      </c>
      <c r="U31" s="49">
        <v>2.63252971702885</v>
      </c>
    </row>
    <row r="32" spans="1:21" ht="12" thickBot="1">
      <c r="A32" s="71"/>
      <c r="B32" s="60" t="s">
        <v>30</v>
      </c>
      <c r="C32" s="61"/>
      <c r="D32" s="47">
        <v>234847.93549999999</v>
      </c>
      <c r="E32" s="47">
        <v>175780.97649999999</v>
      </c>
      <c r="F32" s="48">
        <v>133.602588958197</v>
      </c>
      <c r="G32" s="47">
        <v>106655.1675</v>
      </c>
      <c r="H32" s="48">
        <v>120.193677441836</v>
      </c>
      <c r="I32" s="47">
        <v>60048.381000000001</v>
      </c>
      <c r="J32" s="48">
        <v>25.5690478488366</v>
      </c>
      <c r="K32" s="47">
        <v>27628.3364</v>
      </c>
      <c r="L32" s="48">
        <v>25.904357986217601</v>
      </c>
      <c r="M32" s="48">
        <v>1.1734345539530899</v>
      </c>
      <c r="N32" s="47">
        <v>1837513.3447</v>
      </c>
      <c r="O32" s="47">
        <v>7642716.6914999997</v>
      </c>
      <c r="P32" s="47">
        <v>32998</v>
      </c>
      <c r="Q32" s="47">
        <v>30904</v>
      </c>
      <c r="R32" s="48">
        <v>6.7758219000776601</v>
      </c>
      <c r="S32" s="47">
        <v>7.1170354415419101</v>
      </c>
      <c r="T32" s="47">
        <v>6.4322336073000299</v>
      </c>
      <c r="U32" s="49">
        <v>9.6220096115402001</v>
      </c>
    </row>
    <row r="33" spans="1:21" ht="12" thickBot="1">
      <c r="A33" s="71"/>
      <c r="B33" s="60" t="s">
        <v>31</v>
      </c>
      <c r="C33" s="61"/>
      <c r="D33" s="47">
        <v>146.15430000000001</v>
      </c>
      <c r="E33" s="50"/>
      <c r="F33" s="50"/>
      <c r="G33" s="47">
        <v>201.56549999999999</v>
      </c>
      <c r="H33" s="48">
        <v>-27.490418747255902</v>
      </c>
      <c r="I33" s="47">
        <v>28.456900000000001</v>
      </c>
      <c r="J33" s="48">
        <v>19.470450065444499</v>
      </c>
      <c r="K33" s="47">
        <v>40.661499999999997</v>
      </c>
      <c r="L33" s="48">
        <v>20.172847039796</v>
      </c>
      <c r="M33" s="48">
        <v>-0.300151248724223</v>
      </c>
      <c r="N33" s="47">
        <v>1394.6829</v>
      </c>
      <c r="O33" s="47">
        <v>3023.5891000000001</v>
      </c>
      <c r="P33" s="47">
        <v>20</v>
      </c>
      <c r="Q33" s="47">
        <v>18</v>
      </c>
      <c r="R33" s="48">
        <v>11.1111111111111</v>
      </c>
      <c r="S33" s="47">
        <v>7.307715</v>
      </c>
      <c r="T33" s="47">
        <v>5.5769500000000001</v>
      </c>
      <c r="U33" s="49">
        <v>23.6840790862807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1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132568.5221</v>
      </c>
      <c r="E35" s="47">
        <v>140881.28210000001</v>
      </c>
      <c r="F35" s="48">
        <v>94.099457446661006</v>
      </c>
      <c r="G35" s="47">
        <v>168310.02189999999</v>
      </c>
      <c r="H35" s="48">
        <v>-21.235514912614999</v>
      </c>
      <c r="I35" s="47">
        <v>13823.7837</v>
      </c>
      <c r="J35" s="48">
        <v>10.4276516634713</v>
      </c>
      <c r="K35" s="47">
        <v>28286.183799999999</v>
      </c>
      <c r="L35" s="48">
        <v>16.80600090279</v>
      </c>
      <c r="M35" s="48">
        <v>-0.51128848635990298</v>
      </c>
      <c r="N35" s="47">
        <v>1520886.7671000001</v>
      </c>
      <c r="O35" s="47">
        <v>15363611.092700001</v>
      </c>
      <c r="P35" s="47">
        <v>7818</v>
      </c>
      <c r="Q35" s="47">
        <v>7497</v>
      </c>
      <c r="R35" s="48">
        <v>4.2817126850740204</v>
      </c>
      <c r="S35" s="47">
        <v>16.956833218214399</v>
      </c>
      <c r="T35" s="47">
        <v>17.121785567560401</v>
      </c>
      <c r="U35" s="49">
        <v>-0.97277803716788402</v>
      </c>
    </row>
    <row r="36" spans="1:21" ht="12" thickBot="1">
      <c r="A36" s="71"/>
      <c r="B36" s="60" t="s">
        <v>37</v>
      </c>
      <c r="C36" s="61"/>
      <c r="D36" s="50"/>
      <c r="E36" s="47">
        <v>405779.92629999999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63595.437299999998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39</v>
      </c>
      <c r="C38" s="61"/>
      <c r="D38" s="50"/>
      <c r="E38" s="47">
        <v>178788.76569999999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416477.34940000001</v>
      </c>
      <c r="E39" s="47">
        <v>448285.18979999999</v>
      </c>
      <c r="F39" s="48">
        <v>92.904552476027405</v>
      </c>
      <c r="G39" s="47">
        <v>319258.50400000002</v>
      </c>
      <c r="H39" s="48">
        <v>30.451450527375801</v>
      </c>
      <c r="I39" s="47">
        <v>24418.8102</v>
      </c>
      <c r="J39" s="48">
        <v>5.8631784502036099</v>
      </c>
      <c r="K39" s="47">
        <v>16221.4357</v>
      </c>
      <c r="L39" s="48">
        <v>5.0809721579100096</v>
      </c>
      <c r="M39" s="48">
        <v>0.50534210729571905</v>
      </c>
      <c r="N39" s="47">
        <v>4243149.1409</v>
      </c>
      <c r="O39" s="47">
        <v>16790330.4888</v>
      </c>
      <c r="P39" s="47">
        <v>618</v>
      </c>
      <c r="Q39" s="47">
        <v>543</v>
      </c>
      <c r="R39" s="48">
        <v>13.8121546961326</v>
      </c>
      <c r="S39" s="47">
        <v>673.91156860841397</v>
      </c>
      <c r="T39" s="47">
        <v>656.62905966850803</v>
      </c>
      <c r="U39" s="49">
        <v>2.5645069390325599</v>
      </c>
    </row>
    <row r="40" spans="1:21" ht="12" thickBot="1">
      <c r="A40" s="71"/>
      <c r="B40" s="60" t="s">
        <v>34</v>
      </c>
      <c r="C40" s="61"/>
      <c r="D40" s="47">
        <v>722779.20209999999</v>
      </c>
      <c r="E40" s="47">
        <v>456446.83779999998</v>
      </c>
      <c r="F40" s="48">
        <v>158.349043578367</v>
      </c>
      <c r="G40" s="47">
        <v>474273.20500000002</v>
      </c>
      <c r="H40" s="48">
        <v>52.397224738850703</v>
      </c>
      <c r="I40" s="47">
        <v>48172.6345</v>
      </c>
      <c r="J40" s="48">
        <v>6.6649170811828498</v>
      </c>
      <c r="K40" s="47">
        <v>45132.146399999998</v>
      </c>
      <c r="L40" s="48">
        <v>9.5160649862140101</v>
      </c>
      <c r="M40" s="48">
        <v>6.7368568581972002E-2</v>
      </c>
      <c r="N40" s="47">
        <v>6843873.3290999997</v>
      </c>
      <c r="O40" s="47">
        <v>37432449.615400001</v>
      </c>
      <c r="P40" s="47">
        <v>3999</v>
      </c>
      <c r="Q40" s="47">
        <v>3751</v>
      </c>
      <c r="R40" s="48">
        <v>6.61157024793388</v>
      </c>
      <c r="S40" s="47">
        <v>180.73998552137999</v>
      </c>
      <c r="T40" s="47">
        <v>180.63645681151701</v>
      </c>
      <c r="U40" s="49">
        <v>5.7280468162460997E-2</v>
      </c>
    </row>
    <row r="41" spans="1:21" ht="12" thickBot="1">
      <c r="A41" s="71"/>
      <c r="B41" s="60" t="s">
        <v>40</v>
      </c>
      <c r="C41" s="61"/>
      <c r="D41" s="50"/>
      <c r="E41" s="47">
        <v>153349.87270000001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57049.237699999998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60813.241800000003</v>
      </c>
      <c r="E43" s="52">
        <v>0</v>
      </c>
      <c r="F43" s="53"/>
      <c r="G43" s="52">
        <v>51817.667000000001</v>
      </c>
      <c r="H43" s="54">
        <v>17.3600536666384</v>
      </c>
      <c r="I43" s="52">
        <v>9849.4262999999992</v>
      </c>
      <c r="J43" s="54">
        <v>16.196186896913598</v>
      </c>
      <c r="K43" s="52">
        <v>8334.1985000000004</v>
      </c>
      <c r="L43" s="54">
        <v>16.083700757890199</v>
      </c>
      <c r="M43" s="54">
        <v>0.18180846064561601</v>
      </c>
      <c r="N43" s="52">
        <v>493930.70120000001</v>
      </c>
      <c r="O43" s="52">
        <v>2828322.6871000002</v>
      </c>
      <c r="P43" s="52">
        <v>60</v>
      </c>
      <c r="Q43" s="52">
        <v>42</v>
      </c>
      <c r="R43" s="54">
        <v>42.857142857142897</v>
      </c>
      <c r="S43" s="52">
        <v>1013.55403</v>
      </c>
      <c r="T43" s="52">
        <v>826.35298095238102</v>
      </c>
      <c r="U43" s="55">
        <v>18.469765153774699</v>
      </c>
    </row>
  </sheetData>
  <mergeCells count="41">
    <mergeCell ref="B24:C24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3:C13"/>
    <mergeCell ref="B14:C14"/>
    <mergeCell ref="B15:C15"/>
    <mergeCell ref="B16:C16"/>
    <mergeCell ref="B17:C17"/>
    <mergeCell ref="B43:C43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69757</v>
      </c>
      <c r="D2" s="32">
        <v>818380.74169401696</v>
      </c>
      <c r="E2" s="32">
        <v>751788.054507692</v>
      </c>
      <c r="F2" s="32">
        <v>66592.687186324794</v>
      </c>
      <c r="G2" s="32">
        <v>751788.054507692</v>
      </c>
      <c r="H2" s="32">
        <v>8.1371278420457993E-2</v>
      </c>
    </row>
    <row r="3" spans="1:8" ht="14.25">
      <c r="A3" s="32">
        <v>2</v>
      </c>
      <c r="B3" s="33">
        <v>13</v>
      </c>
      <c r="C3" s="32">
        <v>47630.035000000003</v>
      </c>
      <c r="D3" s="32">
        <v>369043.25618661998</v>
      </c>
      <c r="E3" s="32">
        <v>299941.25504472398</v>
      </c>
      <c r="F3" s="32">
        <v>69102.001141895496</v>
      </c>
      <c r="G3" s="32">
        <v>299941.25504472398</v>
      </c>
      <c r="H3" s="32">
        <v>0.18724634574260199</v>
      </c>
    </row>
    <row r="4" spans="1:8" ht="14.25">
      <c r="A4" s="32">
        <v>3</v>
      </c>
      <c r="B4" s="33">
        <v>14</v>
      </c>
      <c r="C4" s="32">
        <v>137633</v>
      </c>
      <c r="D4" s="32">
        <v>358131.81366581202</v>
      </c>
      <c r="E4" s="32">
        <v>274074.05975042703</v>
      </c>
      <c r="F4" s="32">
        <v>84057.753915384601</v>
      </c>
      <c r="G4" s="32">
        <v>274074.05975042703</v>
      </c>
      <c r="H4" s="32">
        <v>0.234711775686654</v>
      </c>
    </row>
    <row r="5" spans="1:8" ht="14.25">
      <c r="A5" s="32">
        <v>4</v>
      </c>
      <c r="B5" s="33">
        <v>15</v>
      </c>
      <c r="C5" s="32">
        <v>11265</v>
      </c>
      <c r="D5" s="32">
        <v>157823.50495213701</v>
      </c>
      <c r="E5" s="32">
        <v>134960.55188205099</v>
      </c>
      <c r="F5" s="32">
        <v>22862.953070085499</v>
      </c>
      <c r="G5" s="32">
        <v>134960.55188205099</v>
      </c>
      <c r="H5" s="32">
        <v>0.14486405606705499</v>
      </c>
    </row>
    <row r="6" spans="1:8" ht="14.25">
      <c r="A6" s="32">
        <v>5</v>
      </c>
      <c r="B6" s="33">
        <v>16</v>
      </c>
      <c r="C6" s="32">
        <v>3831</v>
      </c>
      <c r="D6" s="32">
        <v>279201.02008119703</v>
      </c>
      <c r="E6" s="32">
        <v>260216.21558632501</v>
      </c>
      <c r="F6" s="32">
        <v>18984.804494871802</v>
      </c>
      <c r="G6" s="32">
        <v>260216.21558632501</v>
      </c>
      <c r="H6" s="32">
        <v>6.7996902337071299E-2</v>
      </c>
    </row>
    <row r="7" spans="1:8" ht="14.25">
      <c r="A7" s="32">
        <v>6</v>
      </c>
      <c r="B7" s="33">
        <v>17</v>
      </c>
      <c r="C7" s="32">
        <v>25619</v>
      </c>
      <c r="D7" s="32">
        <v>521663.14905042702</v>
      </c>
      <c r="E7" s="32">
        <v>437991.14610512799</v>
      </c>
      <c r="F7" s="32">
        <v>83672.0029452991</v>
      </c>
      <c r="G7" s="32">
        <v>437991.14610512799</v>
      </c>
      <c r="H7" s="32">
        <v>0.16039469741653301</v>
      </c>
    </row>
    <row r="8" spans="1:8" ht="14.25">
      <c r="A8" s="32">
        <v>7</v>
      </c>
      <c r="B8" s="33">
        <v>18</v>
      </c>
      <c r="C8" s="32">
        <v>52672</v>
      </c>
      <c r="D8" s="32">
        <v>153633.82954700899</v>
      </c>
      <c r="E8" s="32">
        <v>138506.76888205099</v>
      </c>
      <c r="F8" s="32">
        <v>15127.0606649573</v>
      </c>
      <c r="G8" s="32">
        <v>138506.76888205099</v>
      </c>
      <c r="H8" s="32">
        <v>9.8461782210074497E-2</v>
      </c>
    </row>
    <row r="9" spans="1:8" ht="14.25">
      <c r="A9" s="32">
        <v>8</v>
      </c>
      <c r="B9" s="33">
        <v>19</v>
      </c>
      <c r="C9" s="32">
        <v>16933</v>
      </c>
      <c r="D9" s="32">
        <v>133865.86499145301</v>
      </c>
      <c r="E9" s="32">
        <v>135981.860181197</v>
      </c>
      <c r="F9" s="32">
        <v>-2115.9951897435899</v>
      </c>
      <c r="G9" s="32">
        <v>135981.860181197</v>
      </c>
      <c r="H9" s="32">
        <v>-1.5806831636120899E-2</v>
      </c>
    </row>
    <row r="10" spans="1:8" ht="14.25">
      <c r="A10" s="32">
        <v>9</v>
      </c>
      <c r="B10" s="33">
        <v>21</v>
      </c>
      <c r="C10" s="32">
        <v>168777</v>
      </c>
      <c r="D10" s="32">
        <v>889568.48210000002</v>
      </c>
      <c r="E10" s="32">
        <v>801704.64650000003</v>
      </c>
      <c r="F10" s="32">
        <v>87863.835600000006</v>
      </c>
      <c r="G10" s="32">
        <v>801704.64650000003</v>
      </c>
      <c r="H10" s="32">
        <v>9.87713002067927E-2</v>
      </c>
    </row>
    <row r="11" spans="1:8" ht="14.25">
      <c r="A11" s="32">
        <v>10</v>
      </c>
      <c r="B11" s="33">
        <v>22</v>
      </c>
      <c r="C11" s="32">
        <v>42611</v>
      </c>
      <c r="D11" s="32">
        <v>1185792.16743846</v>
      </c>
      <c r="E11" s="32">
        <v>1176597.7764461499</v>
      </c>
      <c r="F11" s="32">
        <v>9194.3909923076899</v>
      </c>
      <c r="G11" s="32">
        <v>1176597.7764461499</v>
      </c>
      <c r="H11" s="32">
        <v>7.7537963605960897E-3</v>
      </c>
    </row>
    <row r="12" spans="1:8" ht="14.25">
      <c r="A12" s="32">
        <v>11</v>
      </c>
      <c r="B12" s="33">
        <v>23</v>
      </c>
      <c r="C12" s="32">
        <v>288038.04700000002</v>
      </c>
      <c r="D12" s="32">
        <v>3077472.6159743601</v>
      </c>
      <c r="E12" s="32">
        <v>2586244.1471230802</v>
      </c>
      <c r="F12" s="32">
        <v>491228.46885128203</v>
      </c>
      <c r="G12" s="32">
        <v>2586244.1471230802</v>
      </c>
      <c r="H12" s="32">
        <v>0.15962074408117999</v>
      </c>
    </row>
    <row r="13" spans="1:8" ht="14.25">
      <c r="A13" s="32">
        <v>12</v>
      </c>
      <c r="B13" s="33">
        <v>24</v>
      </c>
      <c r="C13" s="32">
        <v>40553.696000000004</v>
      </c>
      <c r="D13" s="32">
        <v>876774.57566068403</v>
      </c>
      <c r="E13" s="32">
        <v>755507.12353162398</v>
      </c>
      <c r="F13" s="32">
        <v>121267.45212906</v>
      </c>
      <c r="G13" s="32">
        <v>755507.12353162398</v>
      </c>
      <c r="H13" s="32">
        <v>0.13831086746291699</v>
      </c>
    </row>
    <row r="14" spans="1:8" ht="14.25">
      <c r="A14" s="32">
        <v>13</v>
      </c>
      <c r="B14" s="33">
        <v>25</v>
      </c>
      <c r="C14" s="32">
        <v>73115</v>
      </c>
      <c r="D14" s="32">
        <v>797452.49890000001</v>
      </c>
      <c r="E14" s="32">
        <v>712081.85750000004</v>
      </c>
      <c r="F14" s="32">
        <v>85370.641399999993</v>
      </c>
      <c r="G14" s="32">
        <v>712081.85750000004</v>
      </c>
      <c r="H14" s="32">
        <v>0.107054202623679</v>
      </c>
    </row>
    <row r="15" spans="1:8" ht="14.25">
      <c r="A15" s="32">
        <v>14</v>
      </c>
      <c r="B15" s="33">
        <v>26</v>
      </c>
      <c r="C15" s="32">
        <v>94778</v>
      </c>
      <c r="D15" s="32">
        <v>613403.01249822997</v>
      </c>
      <c r="E15" s="32">
        <v>546143.09024867299</v>
      </c>
      <c r="F15" s="32">
        <v>67259.922249557494</v>
      </c>
      <c r="G15" s="32">
        <v>546143.09024867299</v>
      </c>
      <c r="H15" s="32">
        <v>0.109650459614839</v>
      </c>
    </row>
    <row r="16" spans="1:8" ht="14.25">
      <c r="A16" s="32">
        <v>15</v>
      </c>
      <c r="B16" s="33">
        <v>27</v>
      </c>
      <c r="C16" s="32">
        <v>321729.95799999998</v>
      </c>
      <c r="D16" s="32">
        <v>2555239.3662</v>
      </c>
      <c r="E16" s="32">
        <v>2288285.4747000001</v>
      </c>
      <c r="F16" s="32">
        <v>266953.89150000003</v>
      </c>
      <c r="G16" s="32">
        <v>2288285.4747000001</v>
      </c>
      <c r="H16" s="32">
        <v>0.10447314448547999</v>
      </c>
    </row>
    <row r="17" spans="1:8" ht="14.25">
      <c r="A17" s="32">
        <v>16</v>
      </c>
      <c r="B17" s="33">
        <v>29</v>
      </c>
      <c r="C17" s="32">
        <v>222496</v>
      </c>
      <c r="D17" s="32">
        <v>2796025.7245931602</v>
      </c>
      <c r="E17" s="32">
        <v>2496068.54852222</v>
      </c>
      <c r="F17" s="32">
        <v>299957.17607093998</v>
      </c>
      <c r="G17" s="32">
        <v>2496068.54852222</v>
      </c>
      <c r="H17" s="32">
        <v>0.107279834170548</v>
      </c>
    </row>
    <row r="18" spans="1:8" ht="14.25">
      <c r="A18" s="32">
        <v>17</v>
      </c>
      <c r="B18" s="33">
        <v>31</v>
      </c>
      <c r="C18" s="32">
        <v>41834.667000000001</v>
      </c>
      <c r="D18" s="32">
        <v>345152.20990081702</v>
      </c>
      <c r="E18" s="32">
        <v>279862.28374566103</v>
      </c>
      <c r="F18" s="32">
        <v>65289.926155156303</v>
      </c>
      <c r="G18" s="32">
        <v>279862.28374566103</v>
      </c>
      <c r="H18" s="32">
        <v>0.189162706430065</v>
      </c>
    </row>
    <row r="19" spans="1:8" ht="14.25">
      <c r="A19" s="32">
        <v>18</v>
      </c>
      <c r="B19" s="33">
        <v>32</v>
      </c>
      <c r="C19" s="32">
        <v>18548.395</v>
      </c>
      <c r="D19" s="32">
        <v>340922.23324926302</v>
      </c>
      <c r="E19" s="32">
        <v>307936.71036994999</v>
      </c>
      <c r="F19" s="32">
        <v>32985.522879312601</v>
      </c>
      <c r="G19" s="32">
        <v>307936.71036994999</v>
      </c>
      <c r="H19" s="32">
        <v>9.6753803836534993E-2</v>
      </c>
    </row>
    <row r="20" spans="1:8" ht="14.25">
      <c r="A20" s="32">
        <v>19</v>
      </c>
      <c r="B20" s="33">
        <v>33</v>
      </c>
      <c r="C20" s="32">
        <v>29531.348999999998</v>
      </c>
      <c r="D20" s="32">
        <v>474367.05607713503</v>
      </c>
      <c r="E20" s="32">
        <v>359930.79862097302</v>
      </c>
      <c r="F20" s="32">
        <v>114436.25745616099</v>
      </c>
      <c r="G20" s="32">
        <v>359930.79862097302</v>
      </c>
      <c r="H20" s="32">
        <v>0.24123989216812999</v>
      </c>
    </row>
    <row r="21" spans="1:8" ht="14.25">
      <c r="A21" s="32">
        <v>20</v>
      </c>
      <c r="B21" s="33">
        <v>34</v>
      </c>
      <c r="C21" s="32">
        <v>49511.491999999998</v>
      </c>
      <c r="D21" s="32">
        <v>306254.47313935403</v>
      </c>
      <c r="E21" s="32">
        <v>196394.99301426599</v>
      </c>
      <c r="F21" s="32">
        <v>109859.480125088</v>
      </c>
      <c r="G21" s="32">
        <v>196394.99301426599</v>
      </c>
      <c r="H21" s="32">
        <v>0.35871959354239003</v>
      </c>
    </row>
    <row r="22" spans="1:8" ht="14.25">
      <c r="A22" s="32">
        <v>21</v>
      </c>
      <c r="B22" s="33">
        <v>35</v>
      </c>
      <c r="C22" s="32">
        <v>41684.129000000001</v>
      </c>
      <c r="D22" s="32">
        <v>774101.48934513296</v>
      </c>
      <c r="E22" s="32">
        <v>702284.17706363904</v>
      </c>
      <c r="F22" s="32">
        <v>71817.312281494</v>
      </c>
      <c r="G22" s="32">
        <v>702284.17706363904</v>
      </c>
      <c r="H22" s="32">
        <v>9.2775060208512602E-2</v>
      </c>
    </row>
    <row r="23" spans="1:8" ht="14.25">
      <c r="A23" s="32">
        <v>22</v>
      </c>
      <c r="B23" s="33">
        <v>36</v>
      </c>
      <c r="C23" s="32">
        <v>132162.83499999999</v>
      </c>
      <c r="D23" s="32">
        <v>814978.70705575205</v>
      </c>
      <c r="E23" s="32">
        <v>658368.79805753299</v>
      </c>
      <c r="F23" s="32">
        <v>156609.90899821901</v>
      </c>
      <c r="G23" s="32">
        <v>658368.79805753299</v>
      </c>
      <c r="H23" s="32">
        <v>0.192164418091362</v>
      </c>
    </row>
    <row r="24" spans="1:8" ht="14.25">
      <c r="A24" s="32">
        <v>23</v>
      </c>
      <c r="B24" s="33">
        <v>37</v>
      </c>
      <c r="C24" s="32">
        <v>78508.921000000002</v>
      </c>
      <c r="D24" s="32">
        <v>891193.97110708</v>
      </c>
      <c r="E24" s="32">
        <v>757695.80412984104</v>
      </c>
      <c r="F24" s="32">
        <v>133498.16697723899</v>
      </c>
      <c r="G24" s="32">
        <v>757695.80412984104</v>
      </c>
      <c r="H24" s="32">
        <v>0.149796981695693</v>
      </c>
    </row>
    <row r="25" spans="1:8" ht="14.25">
      <c r="A25" s="32">
        <v>24</v>
      </c>
      <c r="B25" s="33">
        <v>38</v>
      </c>
      <c r="C25" s="32">
        <v>88914.236999999994</v>
      </c>
      <c r="D25" s="32">
        <v>498049.65805752203</v>
      </c>
      <c r="E25" s="32">
        <v>450687.53850177</v>
      </c>
      <c r="F25" s="32">
        <v>47362.119555752201</v>
      </c>
      <c r="G25" s="32">
        <v>450687.53850177</v>
      </c>
      <c r="H25" s="32">
        <v>9.5095175329449E-2</v>
      </c>
    </row>
    <row r="26" spans="1:8" ht="14.25">
      <c r="A26" s="32">
        <v>25</v>
      </c>
      <c r="B26" s="33">
        <v>39</v>
      </c>
      <c r="C26" s="32">
        <v>113106.856</v>
      </c>
      <c r="D26" s="32">
        <v>234847.89092941501</v>
      </c>
      <c r="E26" s="32">
        <v>174799.533317197</v>
      </c>
      <c r="F26" s="32">
        <v>60048.3576122179</v>
      </c>
      <c r="G26" s="32">
        <v>174799.533317197</v>
      </c>
      <c r="H26" s="32">
        <v>0.25569042742762299</v>
      </c>
    </row>
    <row r="27" spans="1:8" ht="14.25">
      <c r="A27" s="32">
        <v>26</v>
      </c>
      <c r="B27" s="33">
        <v>40</v>
      </c>
      <c r="C27" s="32">
        <v>38</v>
      </c>
      <c r="D27" s="32">
        <v>146.1541</v>
      </c>
      <c r="E27" s="32">
        <v>117.6974</v>
      </c>
      <c r="F27" s="32">
        <v>28.456700000000001</v>
      </c>
      <c r="G27" s="32">
        <v>117.6974</v>
      </c>
      <c r="H27" s="32">
        <v>0.19470339867304401</v>
      </c>
    </row>
    <row r="28" spans="1:8" ht="14.25">
      <c r="A28" s="32">
        <v>27</v>
      </c>
      <c r="B28" s="33">
        <v>42</v>
      </c>
      <c r="C28" s="32">
        <v>6779.9949999999999</v>
      </c>
      <c r="D28" s="32">
        <v>132568.52110000001</v>
      </c>
      <c r="E28" s="32">
        <v>118744.7392</v>
      </c>
      <c r="F28" s="32">
        <v>13823.7819</v>
      </c>
      <c r="G28" s="32">
        <v>118744.7392</v>
      </c>
      <c r="H28" s="32">
        <v>0.104276503843415</v>
      </c>
    </row>
    <row r="29" spans="1:8" ht="14.25">
      <c r="A29" s="32">
        <v>28</v>
      </c>
      <c r="B29" s="33">
        <v>75</v>
      </c>
      <c r="C29" s="32">
        <v>642</v>
      </c>
      <c r="D29" s="32">
        <v>416477.35042734997</v>
      </c>
      <c r="E29" s="32">
        <v>392058.53726495698</v>
      </c>
      <c r="F29" s="32">
        <v>24418.813162393199</v>
      </c>
      <c r="G29" s="32">
        <v>392058.53726495698</v>
      </c>
      <c r="H29" s="32">
        <v>5.8631791470380903E-2</v>
      </c>
    </row>
    <row r="30" spans="1:8" ht="14.25">
      <c r="A30" s="32">
        <v>29</v>
      </c>
      <c r="B30" s="33">
        <v>76</v>
      </c>
      <c r="C30" s="32">
        <v>4471</v>
      </c>
      <c r="D30" s="32">
        <v>722779.19480512803</v>
      </c>
      <c r="E30" s="32">
        <v>674606.56870854704</v>
      </c>
      <c r="F30" s="32">
        <v>48172.626096581203</v>
      </c>
      <c r="G30" s="32">
        <v>674606.56870854704</v>
      </c>
      <c r="H30" s="32">
        <v>6.6649159857969098E-2</v>
      </c>
    </row>
    <row r="31" spans="1:8" ht="14.25">
      <c r="A31" s="32">
        <v>30</v>
      </c>
      <c r="B31" s="33">
        <v>99</v>
      </c>
      <c r="C31" s="32">
        <v>62</v>
      </c>
      <c r="D31" s="32">
        <v>60813.241509719403</v>
      </c>
      <c r="E31" s="32">
        <v>50963.815384615402</v>
      </c>
      <c r="F31" s="32">
        <v>9849.4261251040007</v>
      </c>
      <c r="G31" s="32">
        <v>50963.815384615402</v>
      </c>
      <c r="H31" s="32">
        <v>0.161961866866278</v>
      </c>
    </row>
    <row r="32" spans="1:8" ht="14.25">
      <c r="A32" s="32">
        <v>31</v>
      </c>
      <c r="B32" s="33">
        <v>99</v>
      </c>
      <c r="C32" s="32">
        <v>53</v>
      </c>
      <c r="D32" s="32">
        <v>60771.469329097599</v>
      </c>
      <c r="E32" s="32">
        <v>51534.5241660994</v>
      </c>
      <c r="F32" s="32">
        <v>9236.9451629982595</v>
      </c>
      <c r="G32" s="32">
        <v>51534.5241660994</v>
      </c>
      <c r="H32" s="32">
        <v>0.15199476440132001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2014-02-12T00:48:11Z</dcterms:modified>
</cp:coreProperties>
</file>