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<sst xmlns="http://schemas.openxmlformats.org/spreadsheetml/2006/main" count="114" uniqueCount="71">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</sst>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350" Type="http://schemas.openxmlformats.org/officeDocument/2006/relationships/image" Target="cid:c6d730e813" TargetMode="External"/><Relationship Id="rId355" Type="http://schemas.openxmlformats.org/officeDocument/2006/relationships/hyperlink" Target="cid:d64e535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9" sqref="O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32132920.034899998</v>
      </c>
      <c r="F3" s="25">
        <f>RA!I7</f>
        <v>2510829.7642999999</v>
      </c>
      <c r="G3" s="16">
        <f>E3-F3</f>
        <v>29622090.270599999</v>
      </c>
      <c r="H3" s="27">
        <f>RA!J7</f>
        <v>7.8138860756288402</v>
      </c>
      <c r="I3" s="20">
        <f>SUM(I4:I39)</f>
        <v>32132926.666521125</v>
      </c>
      <c r="J3" s="21">
        <f>SUM(J4:J39)</f>
        <v>29622088.856519584</v>
      </c>
      <c r="K3" s="22">
        <f>E3-I3</f>
        <v>-6.6316211260855198</v>
      </c>
      <c r="L3" s="22">
        <f>G3-J3</f>
        <v>1.4140804149210453</v>
      </c>
    </row>
    <row r="4" spans="1:12">
      <c r="A4" s="38">
        <f>RA!A8</f>
        <v>41684</v>
      </c>
      <c r="B4" s="12">
        <v>12</v>
      </c>
      <c r="C4" s="35" t="s">
        <v>6</v>
      </c>
      <c r="D4" s="35"/>
      <c r="E4" s="15">
        <f>VLOOKUP(C4,RA!B8:D39,3,0)</f>
        <v>1076262.7646999999</v>
      </c>
      <c r="F4" s="25">
        <f>VLOOKUP(C4,RA!B8:I43,8,0)</f>
        <v>-17893.919999999998</v>
      </c>
      <c r="G4" s="16">
        <f t="shared" ref="G4:G39" si="0">E4-F4</f>
        <v>1094156.6846999999</v>
      </c>
      <c r="H4" s="27">
        <f>RA!J8</f>
        <v>-1.6625977026147301</v>
      </c>
      <c r="I4" s="20">
        <f>VLOOKUP(B4,RMS!B:D,3,FALSE)</f>
        <v>1076263.7683282101</v>
      </c>
      <c r="J4" s="21">
        <f>VLOOKUP(B4,RMS!B:E,4,FALSE)</f>
        <v>1094156.6919581201</v>
      </c>
      <c r="K4" s="22">
        <f t="shared" ref="K4:K39" si="1">E4-I4</f>
        <v>-1.0036282101646066</v>
      </c>
      <c r="L4" s="22">
        <f t="shared" ref="L4:L39" si="2">G4-J4</f>
        <v>-7.2581202257424593E-3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356756.47</v>
      </c>
      <c r="F5" s="25">
        <f>VLOOKUP(C5,RA!B9:I44,8,0)</f>
        <v>68856.116999999998</v>
      </c>
      <c r="G5" s="16">
        <f t="shared" si="0"/>
        <v>287900.353</v>
      </c>
      <c r="H5" s="27">
        <f>RA!J9</f>
        <v>19.300593763583301</v>
      </c>
      <c r="I5" s="20">
        <f>VLOOKUP(B5,RMS!B:D,3,FALSE)</f>
        <v>356756.72536297602</v>
      </c>
      <c r="J5" s="21">
        <f>VLOOKUP(B5,RMS!B:E,4,FALSE)</f>
        <v>287900.346111149</v>
      </c>
      <c r="K5" s="22">
        <f t="shared" si="1"/>
        <v>-0.25536297605140135</v>
      </c>
      <c r="L5" s="22">
        <f t="shared" si="2"/>
        <v>6.8888509995304048E-3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407417.92839999998</v>
      </c>
      <c r="F6" s="25">
        <f>VLOOKUP(C6,RA!B10:I45,8,0)</f>
        <v>51040.357600000003</v>
      </c>
      <c r="G6" s="16">
        <f t="shared" si="0"/>
        <v>356377.57079999999</v>
      </c>
      <c r="H6" s="27">
        <f>RA!J10</f>
        <v>12.527764254372499</v>
      </c>
      <c r="I6" s="20">
        <f>VLOOKUP(B6,RMS!B:D,3,FALSE)</f>
        <v>407421.42371111101</v>
      </c>
      <c r="J6" s="21">
        <f>VLOOKUP(B6,RMS!B:E,4,FALSE)</f>
        <v>356377.57039145299</v>
      </c>
      <c r="K6" s="22">
        <f t="shared" si="1"/>
        <v>-3.4953111110371538</v>
      </c>
      <c r="L6" s="22">
        <f t="shared" si="2"/>
        <v>4.0854699909687042E-4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171711.49660000001</v>
      </c>
      <c r="F7" s="25">
        <f>VLOOKUP(C7,RA!B11:I46,8,0)</f>
        <v>23265.170600000001</v>
      </c>
      <c r="G7" s="16">
        <f t="shared" si="0"/>
        <v>148446.326</v>
      </c>
      <c r="H7" s="27">
        <f>RA!J11</f>
        <v>13.5489883092662</v>
      </c>
      <c r="I7" s="20">
        <f>VLOOKUP(B7,RMS!B:D,3,FALSE)</f>
        <v>171711.57538119701</v>
      </c>
      <c r="J7" s="21">
        <f>VLOOKUP(B7,RMS!B:E,4,FALSE)</f>
        <v>148446.32641709401</v>
      </c>
      <c r="K7" s="22">
        <f t="shared" si="1"/>
        <v>-7.8781196993077174E-2</v>
      </c>
      <c r="L7" s="22">
        <f t="shared" si="2"/>
        <v>-4.1709400829859078E-4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362672.0024</v>
      </c>
      <c r="F8" s="25">
        <f>VLOOKUP(C8,RA!B12:I47,8,0)</f>
        <v>9960.7121999999999</v>
      </c>
      <c r="G8" s="16">
        <f t="shared" si="0"/>
        <v>352711.29019999999</v>
      </c>
      <c r="H8" s="27">
        <f>RA!J12</f>
        <v>2.7464795005085798</v>
      </c>
      <c r="I8" s="20">
        <f>VLOOKUP(B8,RMS!B:D,3,FALSE)</f>
        <v>362672.01398547</v>
      </c>
      <c r="J8" s="21">
        <f>VLOOKUP(B8,RMS!B:E,4,FALSE)</f>
        <v>352711.29019487201</v>
      </c>
      <c r="K8" s="22">
        <f t="shared" si="1"/>
        <v>-1.1585469997953624E-2</v>
      </c>
      <c r="L8" s="22">
        <f t="shared" si="2"/>
        <v>5.1279785111546516E-6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663977.76610000001</v>
      </c>
      <c r="F9" s="25">
        <f>VLOOKUP(C9,RA!B13:I48,8,0)</f>
        <v>68746.268400000001</v>
      </c>
      <c r="G9" s="16">
        <f t="shared" si="0"/>
        <v>595231.49769999995</v>
      </c>
      <c r="H9" s="27">
        <f>RA!J13</f>
        <v>10.3537003661725</v>
      </c>
      <c r="I9" s="20">
        <f>VLOOKUP(B9,RMS!B:D,3,FALSE)</f>
        <v>663978.11960085505</v>
      </c>
      <c r="J9" s="21">
        <f>VLOOKUP(B9,RMS!B:E,4,FALSE)</f>
        <v>595231.49761453003</v>
      </c>
      <c r="K9" s="22">
        <f t="shared" si="1"/>
        <v>-0.35350085503887385</v>
      </c>
      <c r="L9" s="22">
        <f t="shared" si="2"/>
        <v>8.5469917394220829E-5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190166.4057</v>
      </c>
      <c r="F10" s="25">
        <f>VLOOKUP(C10,RA!B14:I49,8,0)</f>
        <v>4032.1289999999999</v>
      </c>
      <c r="G10" s="16">
        <f t="shared" si="0"/>
        <v>186134.27670000002</v>
      </c>
      <c r="H10" s="27">
        <f>RA!J14</f>
        <v>2.1203161437256899</v>
      </c>
      <c r="I10" s="20">
        <f>VLOOKUP(B10,RMS!B:D,3,FALSE)</f>
        <v>190166.39355641001</v>
      </c>
      <c r="J10" s="21">
        <f>VLOOKUP(B10,RMS!B:E,4,FALSE)</f>
        <v>186134.27716837599</v>
      </c>
      <c r="K10" s="22">
        <f t="shared" si="1"/>
        <v>1.214358999277465E-2</v>
      </c>
      <c r="L10" s="22">
        <f t="shared" si="2"/>
        <v>-4.6837597619742155E-4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167258.57560000001</v>
      </c>
      <c r="F11" s="25">
        <f>VLOOKUP(C11,RA!B15:I50,8,0)</f>
        <v>-1803.0510999999999</v>
      </c>
      <c r="G11" s="16">
        <f t="shared" si="0"/>
        <v>169061.62670000002</v>
      </c>
      <c r="H11" s="27">
        <f>RA!J15</f>
        <v>-1.0780021852583599</v>
      </c>
      <c r="I11" s="20">
        <f>VLOOKUP(B11,RMS!B:D,3,FALSE)</f>
        <v>167258.58067093999</v>
      </c>
      <c r="J11" s="21">
        <f>VLOOKUP(B11,RMS!B:E,4,FALSE)</f>
        <v>169061.626611966</v>
      </c>
      <c r="K11" s="22">
        <f t="shared" si="1"/>
        <v>-5.0709399802144617E-3</v>
      </c>
      <c r="L11" s="22">
        <f t="shared" si="2"/>
        <v>8.8034023065119982E-5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2811792.8094000001</v>
      </c>
      <c r="F12" s="25">
        <f>VLOOKUP(C12,RA!B16:I51,8,0)</f>
        <v>-226754.02470000001</v>
      </c>
      <c r="G12" s="16">
        <f t="shared" si="0"/>
        <v>3038546.8341000001</v>
      </c>
      <c r="H12" s="27">
        <f>RA!J16</f>
        <v>-8.0643930783928006</v>
      </c>
      <c r="I12" s="20">
        <f>VLOOKUP(B12,RMS!B:D,3,FALSE)</f>
        <v>2811792.5405999999</v>
      </c>
      <c r="J12" s="21">
        <f>VLOOKUP(B12,RMS!B:E,4,FALSE)</f>
        <v>3038546.8341000001</v>
      </c>
      <c r="K12" s="22">
        <f t="shared" si="1"/>
        <v>0.26880000019446015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1567323.4165000001</v>
      </c>
      <c r="F13" s="25">
        <f>VLOOKUP(C13,RA!B17:I52,8,0)</f>
        <v>-72984.643899999995</v>
      </c>
      <c r="G13" s="16">
        <f t="shared" si="0"/>
        <v>1640308.0604000001</v>
      </c>
      <c r="H13" s="27">
        <f>RA!J17</f>
        <v>-4.6566422176593596</v>
      </c>
      <c r="I13" s="20">
        <f>VLOOKUP(B13,RMS!B:D,3,FALSE)</f>
        <v>1567323.71855385</v>
      </c>
      <c r="J13" s="21">
        <f>VLOOKUP(B13,RMS!B:E,4,FALSE)</f>
        <v>1640308.0603076899</v>
      </c>
      <c r="K13" s="22">
        <f t="shared" si="1"/>
        <v>-0.30205384991131723</v>
      </c>
      <c r="L13" s="22">
        <f t="shared" si="2"/>
        <v>9.2310132458806038E-5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6011449.5136000002</v>
      </c>
      <c r="F14" s="25">
        <f>VLOOKUP(C14,RA!B18:I53,8,0)</f>
        <v>573928.73979999998</v>
      </c>
      <c r="G14" s="16">
        <f t="shared" si="0"/>
        <v>5437520.7738000005</v>
      </c>
      <c r="H14" s="27">
        <f>RA!J18</f>
        <v>9.5472604153386396</v>
      </c>
      <c r="I14" s="20">
        <f>VLOOKUP(B14,RMS!B:D,3,FALSE)</f>
        <v>6011449.67851453</v>
      </c>
      <c r="J14" s="21">
        <f>VLOOKUP(B14,RMS!B:E,4,FALSE)</f>
        <v>5437520.7763350401</v>
      </c>
      <c r="K14" s="22">
        <f t="shared" si="1"/>
        <v>-0.16491452977061272</v>
      </c>
      <c r="L14" s="22">
        <f t="shared" si="2"/>
        <v>-2.535039559006691E-3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1018391.7455</v>
      </c>
      <c r="F15" s="25">
        <f>VLOOKUP(C15,RA!B19:I54,8,0)</f>
        <v>117265.879</v>
      </c>
      <c r="G15" s="16">
        <f t="shared" si="0"/>
        <v>901125.8665</v>
      </c>
      <c r="H15" s="27">
        <f>RA!J19</f>
        <v>11.5148104369626</v>
      </c>
      <c r="I15" s="20">
        <f>VLOOKUP(B15,RMS!B:D,3,FALSE)</f>
        <v>1018391.59070342</v>
      </c>
      <c r="J15" s="21">
        <f>VLOOKUP(B15,RMS!B:E,4,FALSE)</f>
        <v>901125.86709743598</v>
      </c>
      <c r="K15" s="22">
        <f t="shared" si="1"/>
        <v>0.15479657996911556</v>
      </c>
      <c r="L15" s="22">
        <f t="shared" si="2"/>
        <v>-5.9743598103523254E-4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925754.77960000001</v>
      </c>
      <c r="F16" s="25">
        <f>VLOOKUP(C16,RA!B20:I55,8,0)</f>
        <v>86082.086200000005</v>
      </c>
      <c r="G16" s="16">
        <f t="shared" si="0"/>
        <v>839672.69339999999</v>
      </c>
      <c r="H16" s="27">
        <f>RA!J20</f>
        <v>9.2985840415746299</v>
      </c>
      <c r="I16" s="20">
        <f>VLOOKUP(B16,RMS!B:D,3,FALSE)</f>
        <v>925754.8504</v>
      </c>
      <c r="J16" s="21">
        <f>VLOOKUP(B16,RMS!B:E,4,FALSE)</f>
        <v>839672.69339999999</v>
      </c>
      <c r="K16" s="22">
        <f t="shared" si="1"/>
        <v>-7.0799999986775219E-2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663186.67409999995</v>
      </c>
      <c r="F17" s="25">
        <f>VLOOKUP(C17,RA!B21:I56,8,0)</f>
        <v>26268.434000000001</v>
      </c>
      <c r="G17" s="16">
        <f t="shared" si="0"/>
        <v>636918.24009999994</v>
      </c>
      <c r="H17" s="27">
        <f>RA!J21</f>
        <v>3.9609411687363099</v>
      </c>
      <c r="I17" s="20">
        <f>VLOOKUP(B17,RMS!B:D,3,FALSE)</f>
        <v>663186.56724662299</v>
      </c>
      <c r="J17" s="21">
        <f>VLOOKUP(B17,RMS!B:E,4,FALSE)</f>
        <v>636918.23973496701</v>
      </c>
      <c r="K17" s="22">
        <f t="shared" si="1"/>
        <v>0.1068533769575879</v>
      </c>
      <c r="L17" s="22">
        <f t="shared" si="2"/>
        <v>3.6503293085843325E-4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3940195.6024000002</v>
      </c>
      <c r="F18" s="25">
        <f>VLOOKUP(C18,RA!B22:I57,8,0)</f>
        <v>371829.70199999999</v>
      </c>
      <c r="G18" s="16">
        <f t="shared" si="0"/>
        <v>3568365.9004000002</v>
      </c>
      <c r="H18" s="27">
        <f>RA!J22</f>
        <v>9.4368335869801996</v>
      </c>
      <c r="I18" s="20">
        <f>VLOOKUP(B18,RMS!B:D,3,FALSE)</f>
        <v>3940196.6938</v>
      </c>
      <c r="J18" s="21">
        <f>VLOOKUP(B18,RMS!B:E,4,FALSE)</f>
        <v>3568365.8971000002</v>
      </c>
      <c r="K18" s="22">
        <f t="shared" si="1"/>
        <v>-1.0913999998010695</v>
      </c>
      <c r="L18" s="22">
        <f t="shared" si="2"/>
        <v>3.2999999821186066E-3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3962222.2922999999</v>
      </c>
      <c r="F19" s="25">
        <f>VLOOKUP(C19,RA!B23:I58,8,0)</f>
        <v>343986.5197</v>
      </c>
      <c r="G19" s="16">
        <f t="shared" si="0"/>
        <v>3618235.7725999998</v>
      </c>
      <c r="H19" s="27">
        <f>RA!J23</f>
        <v>8.6816562606415992</v>
      </c>
      <c r="I19" s="20">
        <f>VLOOKUP(B19,RMS!B:D,3,FALSE)</f>
        <v>3962223.6502170898</v>
      </c>
      <c r="J19" s="21">
        <f>VLOOKUP(B19,RMS!B:E,4,FALSE)</f>
        <v>3618235.8464230802</v>
      </c>
      <c r="K19" s="22">
        <f t="shared" si="1"/>
        <v>-1.357917089946568</v>
      </c>
      <c r="L19" s="22">
        <f t="shared" si="2"/>
        <v>-7.3823080398142338E-2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497446.68939999997</v>
      </c>
      <c r="F20" s="25">
        <f>VLOOKUP(C20,RA!B24:I59,8,0)</f>
        <v>89498.394400000005</v>
      </c>
      <c r="G20" s="16">
        <f t="shared" si="0"/>
        <v>407948.29499999998</v>
      </c>
      <c r="H20" s="27">
        <f>RA!J24</f>
        <v>17.991554935856399</v>
      </c>
      <c r="I20" s="20">
        <f>VLOOKUP(B20,RMS!B:D,3,FALSE)</f>
        <v>497446.700338764</v>
      </c>
      <c r="J20" s="21">
        <f>VLOOKUP(B20,RMS!B:E,4,FALSE)</f>
        <v>407948.27326706302</v>
      </c>
      <c r="K20" s="22">
        <f t="shared" si="1"/>
        <v>-1.0938764025922865E-2</v>
      </c>
      <c r="L20" s="22">
        <f t="shared" si="2"/>
        <v>2.1732936962507665E-2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552713.05940000003</v>
      </c>
      <c r="F21" s="25">
        <f>VLOOKUP(C21,RA!B25:I60,8,0)</f>
        <v>38625.242100000003</v>
      </c>
      <c r="G21" s="16">
        <f t="shared" si="0"/>
        <v>514087.8173</v>
      </c>
      <c r="H21" s="27">
        <f>RA!J25</f>
        <v>6.9882991623048998</v>
      </c>
      <c r="I21" s="20">
        <f>VLOOKUP(B21,RMS!B:D,3,FALSE)</f>
        <v>552713.05825770402</v>
      </c>
      <c r="J21" s="21">
        <f>VLOOKUP(B21,RMS!B:E,4,FALSE)</f>
        <v>514087.81232049601</v>
      </c>
      <c r="K21" s="22">
        <f t="shared" si="1"/>
        <v>1.1422960087656975E-3</v>
      </c>
      <c r="L21" s="22">
        <f t="shared" si="2"/>
        <v>4.9795039813034236E-3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637304.72880000004</v>
      </c>
      <c r="F22" s="25">
        <f>VLOOKUP(C22,RA!B26:I61,8,0)</f>
        <v>109915.19680000001</v>
      </c>
      <c r="G22" s="16">
        <f t="shared" si="0"/>
        <v>527389.53200000001</v>
      </c>
      <c r="H22" s="27">
        <f>RA!J26</f>
        <v>17.246882352020599</v>
      </c>
      <c r="I22" s="20">
        <f>VLOOKUP(B22,RMS!B:D,3,FALSE)</f>
        <v>637304.71742104995</v>
      </c>
      <c r="J22" s="21">
        <f>VLOOKUP(B22,RMS!B:E,4,FALSE)</f>
        <v>527389.09788750205</v>
      </c>
      <c r="K22" s="22">
        <f t="shared" si="1"/>
        <v>1.1378950090147555E-2</v>
      </c>
      <c r="L22" s="22">
        <f t="shared" si="2"/>
        <v>0.43411249795462936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352821.42910000001</v>
      </c>
      <c r="F23" s="25">
        <f>VLOOKUP(C23,RA!B27:I62,8,0)</f>
        <v>104946.2522</v>
      </c>
      <c r="G23" s="16">
        <f t="shared" si="0"/>
        <v>247875.17690000002</v>
      </c>
      <c r="H23" s="27">
        <f>RA!J27</f>
        <v>29.744863419351798</v>
      </c>
      <c r="I23" s="20">
        <f>VLOOKUP(B23,RMS!B:D,3,FALSE)</f>
        <v>352821.48120992398</v>
      </c>
      <c r="J23" s="21">
        <f>VLOOKUP(B23,RMS!B:E,4,FALSE)</f>
        <v>247875.18568054799</v>
      </c>
      <c r="K23" s="22">
        <f t="shared" si="1"/>
        <v>-5.2109923970419914E-2</v>
      </c>
      <c r="L23" s="22">
        <f t="shared" si="2"/>
        <v>-8.7805479706730694E-3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1010052.5126</v>
      </c>
      <c r="F24" s="25">
        <f>VLOOKUP(C24,RA!B28:I63,8,0)</f>
        <v>88972.709000000003</v>
      </c>
      <c r="G24" s="16">
        <f t="shared" si="0"/>
        <v>921079.80359999998</v>
      </c>
      <c r="H24" s="27">
        <f>RA!J28</f>
        <v>8.8087211199517998</v>
      </c>
      <c r="I24" s="20">
        <f>VLOOKUP(B24,RMS!B:D,3,FALSE)</f>
        <v>1010052.51207788</v>
      </c>
      <c r="J24" s="21">
        <f>VLOOKUP(B24,RMS!B:E,4,FALSE)</f>
        <v>921079.84188453096</v>
      </c>
      <c r="K24" s="22">
        <f t="shared" si="1"/>
        <v>5.2212004084140062E-4</v>
      </c>
      <c r="L24" s="22">
        <f t="shared" si="2"/>
        <v>-3.8284530979581177E-2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825248.8101</v>
      </c>
      <c r="F25" s="25">
        <f>VLOOKUP(C25,RA!B29:I64,8,0)</f>
        <v>162730.43580000001</v>
      </c>
      <c r="G25" s="16">
        <f t="shared" si="0"/>
        <v>662518.37430000002</v>
      </c>
      <c r="H25" s="27">
        <f>RA!J29</f>
        <v>19.718954309098699</v>
      </c>
      <c r="I25" s="20">
        <f>VLOOKUP(B25,RMS!B:D,3,FALSE)</f>
        <v>825248.80720442499</v>
      </c>
      <c r="J25" s="21">
        <f>VLOOKUP(B25,RMS!B:E,4,FALSE)</f>
        <v>662518.35552055796</v>
      </c>
      <c r="K25" s="22">
        <f t="shared" si="1"/>
        <v>2.8955750167369843E-3</v>
      </c>
      <c r="L25" s="22">
        <f t="shared" si="2"/>
        <v>1.877944206353277E-2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1139137.2446000001</v>
      </c>
      <c r="F26" s="25">
        <f>VLOOKUP(C26,RA!B30:I65,8,0)</f>
        <v>194026.01519999999</v>
      </c>
      <c r="G26" s="16">
        <f t="shared" si="0"/>
        <v>945111.22940000007</v>
      </c>
      <c r="H26" s="27">
        <f>RA!J30</f>
        <v>17.032716305236001</v>
      </c>
      <c r="I26" s="20">
        <f>VLOOKUP(B26,RMS!B:D,3,FALSE)</f>
        <v>1139137.22947965</v>
      </c>
      <c r="J26" s="21">
        <f>VLOOKUP(B26,RMS!B:E,4,FALSE)</f>
        <v>945111.225558682</v>
      </c>
      <c r="K26" s="22">
        <f t="shared" si="1"/>
        <v>1.5120350057259202E-2</v>
      </c>
      <c r="L26" s="22">
        <f t="shared" si="2"/>
        <v>3.841318073682487E-3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510060.04</v>
      </c>
      <c r="F27" s="25">
        <f>VLOOKUP(C27,RA!B31:I66,8,0)</f>
        <v>43675.285100000001</v>
      </c>
      <c r="G27" s="16">
        <f t="shared" si="0"/>
        <v>466384.7549</v>
      </c>
      <c r="H27" s="27">
        <f>RA!J31</f>
        <v>8.5627733354685098</v>
      </c>
      <c r="I27" s="20">
        <f>VLOOKUP(B27,RMS!B:D,3,FALSE)</f>
        <v>510060.02960265498</v>
      </c>
      <c r="J27" s="21">
        <f>VLOOKUP(B27,RMS!B:E,4,FALSE)</f>
        <v>466384.72061238898</v>
      </c>
      <c r="K27" s="22">
        <f t="shared" si="1"/>
        <v>1.039734500227496E-2</v>
      </c>
      <c r="L27" s="22">
        <f t="shared" si="2"/>
        <v>3.4287611022591591E-2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651716.91590000002</v>
      </c>
      <c r="F28" s="25">
        <f>VLOOKUP(C28,RA!B32:I67,8,0)</f>
        <v>137691.1838</v>
      </c>
      <c r="G28" s="16">
        <f t="shared" si="0"/>
        <v>514025.73210000002</v>
      </c>
      <c r="H28" s="27">
        <f>RA!J32</f>
        <v>21.127452800554199</v>
      </c>
      <c r="I28" s="20">
        <f>VLOOKUP(B28,RMS!B:D,3,FALSE)</f>
        <v>651716.88919325301</v>
      </c>
      <c r="J28" s="21">
        <f>VLOOKUP(B28,RMS!B:E,4,FALSE)</f>
        <v>514025.72347293497</v>
      </c>
      <c r="K28" s="22">
        <f t="shared" si="1"/>
        <v>2.6706747012212873E-2</v>
      </c>
      <c r="L28" s="22">
        <f t="shared" si="2"/>
        <v>8.6270650499500334E-3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75.289699999999996</v>
      </c>
      <c r="F29" s="25">
        <f>VLOOKUP(C29,RA!B33:I68,8,0)</f>
        <v>14.228899999999999</v>
      </c>
      <c r="G29" s="16">
        <f t="shared" si="0"/>
        <v>61.0608</v>
      </c>
      <c r="H29" s="27">
        <f>RA!J33</f>
        <v>18.898866644441402</v>
      </c>
      <c r="I29" s="20">
        <f>VLOOKUP(B29,RMS!B:D,3,FALSE)</f>
        <v>75.289500000000004</v>
      </c>
      <c r="J29" s="21">
        <f>VLOOKUP(B29,RMS!B:E,4,FALSE)</f>
        <v>61.0608</v>
      </c>
      <c r="K29" s="22">
        <f t="shared" si="1"/>
        <v>1.9999999999242846E-4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1</v>
      </c>
      <c r="F30" s="25">
        <f>VLOOKUP(C30,RA!B34:I69,8,0)</f>
        <v>0</v>
      </c>
      <c r="G30" s="16">
        <f t="shared" si="0"/>
        <v>1</v>
      </c>
      <c r="H30" s="27">
        <f>RA!J34</f>
        <v>0</v>
      </c>
      <c r="I30" s="20">
        <v>0</v>
      </c>
      <c r="J30" s="21">
        <v>0</v>
      </c>
      <c r="K30" s="22">
        <f t="shared" si="1"/>
        <v>1</v>
      </c>
      <c r="L30" s="22">
        <f t="shared" si="2"/>
        <v>1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174202.70139999999</v>
      </c>
      <c r="F31" s="25">
        <f>VLOOKUP(C31,RA!B35:I70,8,0)</f>
        <v>17937.2781</v>
      </c>
      <c r="G31" s="16">
        <f t="shared" si="0"/>
        <v>156265.42329999999</v>
      </c>
      <c r="H31" s="27">
        <f>RA!J35</f>
        <v>10.2967852713219</v>
      </c>
      <c r="I31" s="20">
        <f>VLOOKUP(B31,RMS!B:D,3,FALSE)</f>
        <v>174202.7004</v>
      </c>
      <c r="J31" s="21">
        <f>VLOOKUP(B31,RMS!B:E,4,FALSE)</f>
        <v>156265.42189999999</v>
      </c>
      <c r="K31" s="22">
        <f t="shared" si="1"/>
        <v>9.9999998928979039E-4</v>
      </c>
      <c r="L31" s="22">
        <f t="shared" si="2"/>
        <v>1.4000000082887709E-3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549321.36629999999</v>
      </c>
      <c r="F35" s="25">
        <f>VLOOKUP(C35,RA!B8:I74,8,0)</f>
        <v>30132.427899999999</v>
      </c>
      <c r="G35" s="16">
        <f t="shared" si="0"/>
        <v>519188.93839999998</v>
      </c>
      <c r="H35" s="27">
        <f>RA!J39</f>
        <v>5.4853915664994997</v>
      </c>
      <c r="I35" s="20">
        <f>VLOOKUP(B35,RMS!B:D,3,FALSE)</f>
        <v>549321.36752136797</v>
      </c>
      <c r="J35" s="21">
        <f>VLOOKUP(B35,RMS!B:E,4,FALSE)</f>
        <v>519188.93760683801</v>
      </c>
      <c r="K35" s="22">
        <f t="shared" si="1"/>
        <v>-1.2213679729029536E-3</v>
      </c>
      <c r="L35" s="22">
        <f t="shared" si="2"/>
        <v>7.9316197661682963E-4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806223.08459999994</v>
      </c>
      <c r="F36" s="25">
        <f>VLOOKUP(C36,RA!B8:I75,8,0)</f>
        <v>55144.650099999999</v>
      </c>
      <c r="G36" s="16">
        <f t="shared" si="0"/>
        <v>751078.43449999997</v>
      </c>
      <c r="H36" s="27">
        <f>RA!J40</f>
        <v>6.8398748625958197</v>
      </c>
      <c r="I36" s="20">
        <f>VLOOKUP(B36,RMS!B:D,3,FALSE)</f>
        <v>806223.07355470106</v>
      </c>
      <c r="J36" s="21">
        <f>VLOOKUP(B36,RMS!B:E,4,FALSE)</f>
        <v>751078.42658632505</v>
      </c>
      <c r="K36" s="22">
        <f t="shared" si="1"/>
        <v>1.1045298888348043E-2</v>
      </c>
      <c r="L36" s="22">
        <f t="shared" si="2"/>
        <v>7.9136749263852835E-3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130054.9201</v>
      </c>
      <c r="F39" s="25">
        <f>VLOOKUP(C39,RA!B8:I78,8,0)</f>
        <v>11693.989100000001</v>
      </c>
      <c r="G39" s="16">
        <f t="shared" si="0"/>
        <v>118360.931</v>
      </c>
      <c r="H39" s="27">
        <f>RA!J43</f>
        <v>8.9915776281346602</v>
      </c>
      <c r="I39" s="20">
        <f>VLOOKUP(B39,RMS!B:D,3,FALSE)</f>
        <v>130054.920127071</v>
      </c>
      <c r="J39" s="21">
        <f>VLOOKUP(B39,RMS!B:E,4,FALSE)</f>
        <v>118360.932455941</v>
      </c>
      <c r="K39" s="22">
        <f t="shared" si="1"/>
        <v>-2.7071000658906996E-5</v>
      </c>
      <c r="L39" s="22">
        <f t="shared" si="2"/>
        <v>-1.455941004678607E-3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32132920.034899998</v>
      </c>
      <c r="E7" s="62">
        <v>26713986.349300001</v>
      </c>
      <c r="F7" s="63">
        <v>120.28500581959</v>
      </c>
      <c r="G7" s="62">
        <v>23427233.959399998</v>
      </c>
      <c r="H7" s="63">
        <v>37.160537563193301</v>
      </c>
      <c r="I7" s="62">
        <v>2510829.7642999999</v>
      </c>
      <c r="J7" s="63">
        <v>7.8138860756288402</v>
      </c>
      <c r="K7" s="62">
        <v>3230246.9399000001</v>
      </c>
      <c r="L7" s="63">
        <v>13.7884265188887</v>
      </c>
      <c r="M7" s="63">
        <v>-0.22271274889661299</v>
      </c>
      <c r="N7" s="62">
        <v>318100824.2493</v>
      </c>
      <c r="O7" s="62">
        <v>1362046534.5645001</v>
      </c>
      <c r="P7" s="62">
        <v>1431310</v>
      </c>
      <c r="Q7" s="62">
        <v>1245931</v>
      </c>
      <c r="R7" s="63">
        <v>14.878753317800101</v>
      </c>
      <c r="S7" s="62">
        <v>22.450007360320299</v>
      </c>
      <c r="T7" s="62">
        <v>20.7717204108414</v>
      </c>
      <c r="U7" s="64">
        <v>7.4756632483123999</v>
      </c>
      <c r="V7" s="52"/>
      <c r="W7" s="52"/>
    </row>
    <row r="8" spans="1:23" ht="14.25" thickBot="1">
      <c r="A8" s="49">
        <v>41684</v>
      </c>
      <c r="B8" s="39" t="s">
        <v>6</v>
      </c>
      <c r="C8" s="40"/>
      <c r="D8" s="65">
        <v>1076262.7646999999</v>
      </c>
      <c r="E8" s="65">
        <v>1065944.8654</v>
      </c>
      <c r="F8" s="66">
        <v>100.96795806564801</v>
      </c>
      <c r="G8" s="65">
        <v>753574.13119999995</v>
      </c>
      <c r="H8" s="66">
        <v>42.821086889772502</v>
      </c>
      <c r="I8" s="65">
        <v>-17893.919999999998</v>
      </c>
      <c r="J8" s="66">
        <v>-1.6625977026147301</v>
      </c>
      <c r="K8" s="65">
        <v>187163.12450000001</v>
      </c>
      <c r="L8" s="66">
        <v>24.8367236547729</v>
      </c>
      <c r="M8" s="66">
        <v>-1.09560601239054</v>
      </c>
      <c r="N8" s="65">
        <v>11761573.892000001</v>
      </c>
      <c r="O8" s="65">
        <v>53665069.530900002</v>
      </c>
      <c r="P8" s="65">
        <v>43273</v>
      </c>
      <c r="Q8" s="65">
        <v>37489</v>
      </c>
      <c r="R8" s="66">
        <v>15.428525700872299</v>
      </c>
      <c r="S8" s="65">
        <v>24.871461759064498</v>
      </c>
      <c r="T8" s="65">
        <v>27.044109837552298</v>
      </c>
      <c r="U8" s="67">
        <v>-8.7355061778625593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356756.47</v>
      </c>
      <c r="E9" s="65">
        <v>284150.0281</v>
      </c>
      <c r="F9" s="66">
        <v>125.55215017415</v>
      </c>
      <c r="G9" s="65">
        <v>189185.49470000001</v>
      </c>
      <c r="H9" s="66">
        <v>88.574959494502906</v>
      </c>
      <c r="I9" s="65">
        <v>68856.116999999998</v>
      </c>
      <c r="J9" s="66">
        <v>19.300593763583301</v>
      </c>
      <c r="K9" s="65">
        <v>41575.702899999997</v>
      </c>
      <c r="L9" s="66">
        <v>21.9761578264383</v>
      </c>
      <c r="M9" s="66">
        <v>0.65616242654071899</v>
      </c>
      <c r="N9" s="65">
        <v>3438799.3179000001</v>
      </c>
      <c r="O9" s="65">
        <v>8863156.0022999998</v>
      </c>
      <c r="P9" s="65">
        <v>15873</v>
      </c>
      <c r="Q9" s="65">
        <v>12764</v>
      </c>
      <c r="R9" s="66">
        <v>24.357568160451301</v>
      </c>
      <c r="S9" s="65">
        <v>22.4756800856801</v>
      </c>
      <c r="T9" s="65">
        <v>21.6181960670636</v>
      </c>
      <c r="U9" s="67">
        <v>3.8151638364117799</v>
      </c>
      <c r="V9" s="52"/>
      <c r="W9" s="52"/>
    </row>
    <row r="10" spans="1:23" ht="14.25" thickBot="1">
      <c r="A10" s="50"/>
      <c r="B10" s="39" t="s">
        <v>8</v>
      </c>
      <c r="C10" s="40"/>
      <c r="D10" s="65">
        <v>407417.92839999998</v>
      </c>
      <c r="E10" s="65">
        <v>225367.0295</v>
      </c>
      <c r="F10" s="66">
        <v>180.77973930077499</v>
      </c>
      <c r="G10" s="65">
        <v>380833.78039999999</v>
      </c>
      <c r="H10" s="66">
        <v>6.9805120680413104</v>
      </c>
      <c r="I10" s="65">
        <v>51040.357600000003</v>
      </c>
      <c r="J10" s="66">
        <v>12.527764254372499</v>
      </c>
      <c r="K10" s="65">
        <v>81151.540999999997</v>
      </c>
      <c r="L10" s="66">
        <v>21.308913540906001</v>
      </c>
      <c r="M10" s="66">
        <v>-0.37104881840752701</v>
      </c>
      <c r="N10" s="65">
        <v>4957612.5630999999</v>
      </c>
      <c r="O10" s="65">
        <v>14034722.543199999</v>
      </c>
      <c r="P10" s="65">
        <v>170439</v>
      </c>
      <c r="Q10" s="65">
        <v>139212</v>
      </c>
      <c r="R10" s="66">
        <v>22.4312559262133</v>
      </c>
      <c r="S10" s="65">
        <v>2.3904031847171101</v>
      </c>
      <c r="T10" s="65">
        <v>2.0939086235382001</v>
      </c>
      <c r="U10" s="67">
        <v>12.4035377410192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171711.49660000001</v>
      </c>
      <c r="E11" s="65">
        <v>98109.491899999994</v>
      </c>
      <c r="F11" s="66">
        <v>175.02026896135601</v>
      </c>
      <c r="G11" s="65">
        <v>86409.136499999993</v>
      </c>
      <c r="H11" s="66">
        <v>98.719144242345294</v>
      </c>
      <c r="I11" s="65">
        <v>23265.170600000001</v>
      </c>
      <c r="J11" s="66">
        <v>13.5489883092662</v>
      </c>
      <c r="K11" s="65">
        <v>15237.3889</v>
      </c>
      <c r="L11" s="66">
        <v>17.634002047919999</v>
      </c>
      <c r="M11" s="66">
        <v>0.52684759525957903</v>
      </c>
      <c r="N11" s="65">
        <v>1539330.4177999999</v>
      </c>
      <c r="O11" s="65">
        <v>5720826.3828999996</v>
      </c>
      <c r="P11" s="65">
        <v>5875</v>
      </c>
      <c r="Q11" s="65">
        <v>5831</v>
      </c>
      <c r="R11" s="66">
        <v>0.75458754930544103</v>
      </c>
      <c r="S11" s="65">
        <v>29.2274887829787</v>
      </c>
      <c r="T11" s="65">
        <v>25.174858583433402</v>
      </c>
      <c r="U11" s="67">
        <v>13.8658173120418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362672.0024</v>
      </c>
      <c r="E12" s="65">
        <v>332001.27409999998</v>
      </c>
      <c r="F12" s="66">
        <v>109.238135721962</v>
      </c>
      <c r="G12" s="65">
        <v>186643.95920000001</v>
      </c>
      <c r="H12" s="66">
        <v>94.312210239483605</v>
      </c>
      <c r="I12" s="65">
        <v>9960.7121999999999</v>
      </c>
      <c r="J12" s="66">
        <v>2.7464795005085798</v>
      </c>
      <c r="K12" s="65">
        <v>27011.317800000001</v>
      </c>
      <c r="L12" s="66">
        <v>14.4721093121775</v>
      </c>
      <c r="M12" s="66">
        <v>-0.63123930962005903</v>
      </c>
      <c r="N12" s="65">
        <v>3304283.8201000001</v>
      </c>
      <c r="O12" s="65">
        <v>15834776.0748</v>
      </c>
      <c r="P12" s="65">
        <v>3492</v>
      </c>
      <c r="Q12" s="65">
        <v>2869</v>
      </c>
      <c r="R12" s="66">
        <v>21.714883234576501</v>
      </c>
      <c r="S12" s="65">
        <v>103.85796174112301</v>
      </c>
      <c r="T12" s="65">
        <v>99.287493795747693</v>
      </c>
      <c r="U12" s="67">
        <v>4.400690971355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663977.76610000001</v>
      </c>
      <c r="E13" s="65">
        <v>501167.33860000002</v>
      </c>
      <c r="F13" s="66">
        <v>132.48624061472299</v>
      </c>
      <c r="G13" s="65">
        <v>472716.61469999998</v>
      </c>
      <c r="H13" s="66">
        <v>40.460001923431498</v>
      </c>
      <c r="I13" s="65">
        <v>68746.268400000001</v>
      </c>
      <c r="J13" s="66">
        <v>10.3537003661725</v>
      </c>
      <c r="K13" s="65">
        <v>65491.271999999997</v>
      </c>
      <c r="L13" s="66">
        <v>13.8542352782677</v>
      </c>
      <c r="M13" s="66">
        <v>4.9701224309706998E-2</v>
      </c>
      <c r="N13" s="65">
        <v>6686536.0723000001</v>
      </c>
      <c r="O13" s="65">
        <v>24711496.5033</v>
      </c>
      <c r="P13" s="65">
        <v>20924</v>
      </c>
      <c r="Q13" s="65">
        <v>16893</v>
      </c>
      <c r="R13" s="66">
        <v>23.8619546557746</v>
      </c>
      <c r="S13" s="65">
        <v>31.732831490154901</v>
      </c>
      <c r="T13" s="65">
        <v>32.208406920026</v>
      </c>
      <c r="U13" s="67">
        <v>-1.49868576971689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190166.4057</v>
      </c>
      <c r="E14" s="65">
        <v>163851.8707</v>
      </c>
      <c r="F14" s="66">
        <v>116.05995396181901</v>
      </c>
      <c r="G14" s="65">
        <v>196490.89660000001</v>
      </c>
      <c r="H14" s="66">
        <v>-3.21871954855746</v>
      </c>
      <c r="I14" s="65">
        <v>4032.1289999999999</v>
      </c>
      <c r="J14" s="66">
        <v>2.1203161437256899</v>
      </c>
      <c r="K14" s="65">
        <v>33771.226499999997</v>
      </c>
      <c r="L14" s="66">
        <v>17.1871710518725</v>
      </c>
      <c r="M14" s="66">
        <v>-0.880604602856221</v>
      </c>
      <c r="N14" s="65">
        <v>2373331.2650000001</v>
      </c>
      <c r="O14" s="65">
        <v>11799765.970799999</v>
      </c>
      <c r="P14" s="65">
        <v>4166</v>
      </c>
      <c r="Q14" s="65">
        <v>4003</v>
      </c>
      <c r="R14" s="66">
        <v>4.0719460404696504</v>
      </c>
      <c r="S14" s="65">
        <v>45.647240926548299</v>
      </c>
      <c r="T14" s="65">
        <v>44.839396452660502</v>
      </c>
      <c r="U14" s="67">
        <v>1.7697553181531001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167258.57560000001</v>
      </c>
      <c r="E15" s="65">
        <v>88920.824500000002</v>
      </c>
      <c r="F15" s="66">
        <v>188.098318409092</v>
      </c>
      <c r="G15" s="65">
        <v>105948.9771</v>
      </c>
      <c r="H15" s="66">
        <v>57.8670980864052</v>
      </c>
      <c r="I15" s="65">
        <v>-1803.0510999999999</v>
      </c>
      <c r="J15" s="66">
        <v>-1.0780021852583599</v>
      </c>
      <c r="K15" s="65">
        <v>6120.8535000000002</v>
      </c>
      <c r="L15" s="66">
        <v>5.7771709246638903</v>
      </c>
      <c r="M15" s="66">
        <v>-1.2945751111344199</v>
      </c>
      <c r="N15" s="65">
        <v>1675502.4092000001</v>
      </c>
      <c r="O15" s="65">
        <v>7482926.6297000004</v>
      </c>
      <c r="P15" s="65">
        <v>5871</v>
      </c>
      <c r="Q15" s="65">
        <v>5487</v>
      </c>
      <c r="R15" s="66">
        <v>6.9983597594313904</v>
      </c>
      <c r="S15" s="65">
        <v>28.4889415091126</v>
      </c>
      <c r="T15" s="65">
        <v>33.413761253872799</v>
      </c>
      <c r="U15" s="67">
        <v>-17.286776847026498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2811792.8094000001</v>
      </c>
      <c r="E16" s="65">
        <v>939745.24470000004</v>
      </c>
      <c r="F16" s="66">
        <v>299.207984851003</v>
      </c>
      <c r="G16" s="65">
        <v>1401569.2816999999</v>
      </c>
      <c r="H16" s="66">
        <v>100.617468298785</v>
      </c>
      <c r="I16" s="65">
        <v>-226754.02470000001</v>
      </c>
      <c r="J16" s="66">
        <v>-8.0643930783928006</v>
      </c>
      <c r="K16" s="65">
        <v>146341.89170000001</v>
      </c>
      <c r="L16" s="66">
        <v>10.441288462208499</v>
      </c>
      <c r="M16" s="66">
        <v>-2.5494813007122001</v>
      </c>
      <c r="N16" s="65">
        <v>21318607.089000002</v>
      </c>
      <c r="O16" s="65">
        <v>69729191.810499996</v>
      </c>
      <c r="P16" s="65">
        <v>79644</v>
      </c>
      <c r="Q16" s="65">
        <v>52474</v>
      </c>
      <c r="R16" s="66">
        <v>51.778023402065799</v>
      </c>
      <c r="S16" s="65">
        <v>35.304515210185301</v>
      </c>
      <c r="T16" s="65">
        <v>20.148272014712099</v>
      </c>
      <c r="U16" s="67">
        <v>42.930041965569103</v>
      </c>
      <c r="V16" s="52"/>
      <c r="W16" s="52"/>
    </row>
    <row r="17" spans="1:21" ht="12" thickBot="1">
      <c r="A17" s="50"/>
      <c r="B17" s="39" t="s">
        <v>15</v>
      </c>
      <c r="C17" s="40"/>
      <c r="D17" s="65">
        <v>1567323.4165000001</v>
      </c>
      <c r="E17" s="65">
        <v>575312.81539999996</v>
      </c>
      <c r="F17" s="66">
        <v>272.42977638352801</v>
      </c>
      <c r="G17" s="65">
        <v>2242455.9029999999</v>
      </c>
      <c r="H17" s="66">
        <v>-30.1068344575603</v>
      </c>
      <c r="I17" s="65">
        <v>-72984.643899999995</v>
      </c>
      <c r="J17" s="66">
        <v>-4.6566422176593596</v>
      </c>
      <c r="K17" s="65">
        <v>216283.4247</v>
      </c>
      <c r="L17" s="66">
        <v>9.6449354660955393</v>
      </c>
      <c r="M17" s="66">
        <v>-1.3374490856210299</v>
      </c>
      <c r="N17" s="65">
        <v>27343600.047200002</v>
      </c>
      <c r="O17" s="65">
        <v>95375572.286899999</v>
      </c>
      <c r="P17" s="65">
        <v>23435</v>
      </c>
      <c r="Q17" s="65">
        <v>17118</v>
      </c>
      <c r="R17" s="66">
        <v>36.902675546208698</v>
      </c>
      <c r="S17" s="65">
        <v>66.8795995946234</v>
      </c>
      <c r="T17" s="65">
        <v>88.723843720060799</v>
      </c>
      <c r="U17" s="67">
        <v>-32.662043818805103</v>
      </c>
    </row>
    <row r="18" spans="1:21" ht="12" thickBot="1">
      <c r="A18" s="50"/>
      <c r="B18" s="39" t="s">
        <v>16</v>
      </c>
      <c r="C18" s="40"/>
      <c r="D18" s="65">
        <v>6011449.5136000002</v>
      </c>
      <c r="E18" s="65">
        <v>2382787.6704000002</v>
      </c>
      <c r="F18" s="66">
        <v>252.28641176369899</v>
      </c>
      <c r="G18" s="65">
        <v>4756023.5537999999</v>
      </c>
      <c r="H18" s="66">
        <v>26.396546308037799</v>
      </c>
      <c r="I18" s="65">
        <v>573928.73979999998</v>
      </c>
      <c r="J18" s="66">
        <v>9.5472604153386396</v>
      </c>
      <c r="K18" s="65">
        <v>358106.28759999998</v>
      </c>
      <c r="L18" s="66">
        <v>7.52953141524873</v>
      </c>
      <c r="M18" s="66">
        <v>0.60267708128339503</v>
      </c>
      <c r="N18" s="65">
        <v>46521489.254600003</v>
      </c>
      <c r="O18" s="65">
        <v>214606885.29460001</v>
      </c>
      <c r="P18" s="65">
        <v>181171</v>
      </c>
      <c r="Q18" s="65">
        <v>127177</v>
      </c>
      <c r="R18" s="66">
        <v>42.455789962021399</v>
      </c>
      <c r="S18" s="65">
        <v>33.181080380414102</v>
      </c>
      <c r="T18" s="65">
        <v>28.134909223365899</v>
      </c>
      <c r="U18" s="67">
        <v>15.2079772544924</v>
      </c>
    </row>
    <row r="19" spans="1:21" ht="12" thickBot="1">
      <c r="A19" s="50"/>
      <c r="B19" s="39" t="s">
        <v>17</v>
      </c>
      <c r="C19" s="40"/>
      <c r="D19" s="65">
        <v>1018391.7455</v>
      </c>
      <c r="E19" s="65">
        <v>1110058.2790000001</v>
      </c>
      <c r="F19" s="66">
        <v>91.742187303663201</v>
      </c>
      <c r="G19" s="65">
        <v>1281423.5955000001</v>
      </c>
      <c r="H19" s="66">
        <v>-20.5265339988817</v>
      </c>
      <c r="I19" s="65">
        <v>117265.879</v>
      </c>
      <c r="J19" s="66">
        <v>11.5148104369626</v>
      </c>
      <c r="K19" s="65">
        <v>196147.5716</v>
      </c>
      <c r="L19" s="66">
        <v>15.3070048256342</v>
      </c>
      <c r="M19" s="66">
        <v>-0.40215482637155398</v>
      </c>
      <c r="N19" s="65">
        <v>16739479.061899999</v>
      </c>
      <c r="O19" s="65">
        <v>58324859.699100003</v>
      </c>
      <c r="P19" s="65">
        <v>21986</v>
      </c>
      <c r="Q19" s="65">
        <v>19416</v>
      </c>
      <c r="R19" s="66">
        <v>13.236505974454101</v>
      </c>
      <c r="S19" s="65">
        <v>46.320010256526899</v>
      </c>
      <c r="T19" s="65">
        <v>44.499113324062598</v>
      </c>
      <c r="U19" s="67">
        <v>3.9311237678486401</v>
      </c>
    </row>
    <row r="20" spans="1:21" ht="12" thickBot="1">
      <c r="A20" s="50"/>
      <c r="B20" s="39" t="s">
        <v>18</v>
      </c>
      <c r="C20" s="40"/>
      <c r="D20" s="65">
        <v>925754.77960000001</v>
      </c>
      <c r="E20" s="65">
        <v>1429013.9796</v>
      </c>
      <c r="F20" s="66">
        <v>64.782765796254196</v>
      </c>
      <c r="G20" s="65">
        <v>858066.59730000002</v>
      </c>
      <c r="H20" s="66">
        <v>7.8884532404580598</v>
      </c>
      <c r="I20" s="65">
        <v>86082.086200000005</v>
      </c>
      <c r="J20" s="66">
        <v>9.2985840415746299</v>
      </c>
      <c r="K20" s="65">
        <v>102334.03079999999</v>
      </c>
      <c r="L20" s="66">
        <v>11.9261175207152</v>
      </c>
      <c r="M20" s="66">
        <v>-0.15881270846999601</v>
      </c>
      <c r="N20" s="65">
        <v>12874657.192500001</v>
      </c>
      <c r="O20" s="65">
        <v>79711657.729100004</v>
      </c>
      <c r="P20" s="65">
        <v>41161</v>
      </c>
      <c r="Q20" s="65">
        <v>40160</v>
      </c>
      <c r="R20" s="66">
        <v>2.49252988047808</v>
      </c>
      <c r="S20" s="65">
        <v>22.491066290906399</v>
      </c>
      <c r="T20" s="65">
        <v>23.720711882470098</v>
      </c>
      <c r="U20" s="67">
        <v>-5.4672623149968098</v>
      </c>
    </row>
    <row r="21" spans="1:21" ht="12" thickBot="1">
      <c r="A21" s="50"/>
      <c r="B21" s="39" t="s">
        <v>19</v>
      </c>
      <c r="C21" s="40"/>
      <c r="D21" s="65">
        <v>663186.67409999995</v>
      </c>
      <c r="E21" s="65">
        <v>455806.79399999999</v>
      </c>
      <c r="F21" s="66">
        <v>145.49732097674701</v>
      </c>
      <c r="G21" s="65">
        <v>811845.45140000002</v>
      </c>
      <c r="H21" s="66">
        <v>-18.311216382827901</v>
      </c>
      <c r="I21" s="65">
        <v>26268.434000000001</v>
      </c>
      <c r="J21" s="66">
        <v>3.9609411687363099</v>
      </c>
      <c r="K21" s="65">
        <v>141463.22690000001</v>
      </c>
      <c r="L21" s="66">
        <v>17.424896161708102</v>
      </c>
      <c r="M21" s="66">
        <v>-0.81430909943423602</v>
      </c>
      <c r="N21" s="65">
        <v>10162147.168</v>
      </c>
      <c r="O21" s="65">
        <v>33694679.199500002</v>
      </c>
      <c r="P21" s="65">
        <v>47820</v>
      </c>
      <c r="Q21" s="65">
        <v>43953</v>
      </c>
      <c r="R21" s="66">
        <v>8.7980342638727809</v>
      </c>
      <c r="S21" s="65">
        <v>13.868395526976199</v>
      </c>
      <c r="T21" s="65">
        <v>13.973301199008</v>
      </c>
      <c r="U21" s="67">
        <v>-0.75643697807589205</v>
      </c>
    </row>
    <row r="22" spans="1:21" ht="12" thickBot="1">
      <c r="A22" s="50"/>
      <c r="B22" s="39" t="s">
        <v>20</v>
      </c>
      <c r="C22" s="40"/>
      <c r="D22" s="65">
        <v>3940195.6024000002</v>
      </c>
      <c r="E22" s="65">
        <v>2693188.1641000002</v>
      </c>
      <c r="F22" s="66">
        <v>146.30227679307799</v>
      </c>
      <c r="G22" s="65">
        <v>1863251.6492999999</v>
      </c>
      <c r="H22" s="66">
        <v>111.468783826397</v>
      </c>
      <c r="I22" s="65">
        <v>371829.70199999999</v>
      </c>
      <c r="J22" s="66">
        <v>9.4368335869801996</v>
      </c>
      <c r="K22" s="65">
        <v>293333.10840000003</v>
      </c>
      <c r="L22" s="66">
        <v>15.743075204586599</v>
      </c>
      <c r="M22" s="66">
        <v>0.26760222883861801</v>
      </c>
      <c r="N22" s="65">
        <v>31815483.093899999</v>
      </c>
      <c r="O22" s="65">
        <v>89624545.852799997</v>
      </c>
      <c r="P22" s="65">
        <v>201017</v>
      </c>
      <c r="Q22" s="65">
        <v>176793</v>
      </c>
      <c r="R22" s="66">
        <v>13.701899962102599</v>
      </c>
      <c r="S22" s="65">
        <v>19.601305374172298</v>
      </c>
      <c r="T22" s="65">
        <v>21.270433646694201</v>
      </c>
      <c r="U22" s="67">
        <v>-8.5153934427303604</v>
      </c>
    </row>
    <row r="23" spans="1:21" ht="12" thickBot="1">
      <c r="A23" s="50"/>
      <c r="B23" s="39" t="s">
        <v>21</v>
      </c>
      <c r="C23" s="40"/>
      <c r="D23" s="65">
        <v>3962222.2922999999</v>
      </c>
      <c r="E23" s="65">
        <v>5211500.1882999996</v>
      </c>
      <c r="F23" s="66">
        <v>76.028439971955294</v>
      </c>
      <c r="G23" s="65">
        <v>1795505.2505999999</v>
      </c>
      <c r="H23" s="66">
        <v>120.674503233892</v>
      </c>
      <c r="I23" s="65">
        <v>343986.5197</v>
      </c>
      <c r="J23" s="66">
        <v>8.6816562606415992</v>
      </c>
      <c r="K23" s="65">
        <v>332316.56849999999</v>
      </c>
      <c r="L23" s="66">
        <v>18.5082482153116</v>
      </c>
      <c r="M23" s="66">
        <v>3.5116970702590997E-2</v>
      </c>
      <c r="N23" s="65">
        <v>33465619.9351</v>
      </c>
      <c r="O23" s="65">
        <v>145538904.8134</v>
      </c>
      <c r="P23" s="65">
        <v>120974</v>
      </c>
      <c r="Q23" s="65">
        <v>101930</v>
      </c>
      <c r="R23" s="66">
        <v>18.683410183459198</v>
      </c>
      <c r="S23" s="65">
        <v>32.752676544546802</v>
      </c>
      <c r="T23" s="65">
        <v>31.826129300500298</v>
      </c>
      <c r="U23" s="67">
        <v>2.8289206922867201</v>
      </c>
    </row>
    <row r="24" spans="1:21" ht="12" thickBot="1">
      <c r="A24" s="50"/>
      <c r="B24" s="39" t="s">
        <v>22</v>
      </c>
      <c r="C24" s="40"/>
      <c r="D24" s="65">
        <v>497446.68939999997</v>
      </c>
      <c r="E24" s="65">
        <v>392463.27010000002</v>
      </c>
      <c r="F24" s="66">
        <v>126.749871210432</v>
      </c>
      <c r="G24" s="65">
        <v>506501.74430000002</v>
      </c>
      <c r="H24" s="66">
        <v>-1.7877638136299701</v>
      </c>
      <c r="I24" s="65">
        <v>89498.394400000005</v>
      </c>
      <c r="J24" s="66">
        <v>17.991554935856399</v>
      </c>
      <c r="K24" s="65">
        <v>95618.556100000002</v>
      </c>
      <c r="L24" s="66">
        <v>18.878228392312401</v>
      </c>
      <c r="M24" s="66">
        <v>-6.4006004165127001E-2</v>
      </c>
      <c r="N24" s="65">
        <v>5593181.1388999997</v>
      </c>
      <c r="O24" s="65">
        <v>22849854.6336</v>
      </c>
      <c r="P24" s="65">
        <v>39388</v>
      </c>
      <c r="Q24" s="65">
        <v>36170</v>
      </c>
      <c r="R24" s="66">
        <v>8.8968758639756693</v>
      </c>
      <c r="S24" s="65">
        <v>12.6293970092414</v>
      </c>
      <c r="T24" s="65">
        <v>11.838272684545201</v>
      </c>
      <c r="U24" s="67">
        <v>6.26414961947349</v>
      </c>
    </row>
    <row r="25" spans="1:21" ht="12" thickBot="1">
      <c r="A25" s="50"/>
      <c r="B25" s="39" t="s">
        <v>23</v>
      </c>
      <c r="C25" s="40"/>
      <c r="D25" s="65">
        <v>552713.05940000003</v>
      </c>
      <c r="E25" s="65">
        <v>384007.20990000002</v>
      </c>
      <c r="F25" s="66">
        <v>143.93299009774699</v>
      </c>
      <c r="G25" s="65">
        <v>393690.86219999997</v>
      </c>
      <c r="H25" s="66">
        <v>40.392656388152297</v>
      </c>
      <c r="I25" s="65">
        <v>38625.242100000003</v>
      </c>
      <c r="J25" s="66">
        <v>6.9882991623048998</v>
      </c>
      <c r="K25" s="65">
        <v>53393.872499999998</v>
      </c>
      <c r="L25" s="66">
        <v>13.562385522901801</v>
      </c>
      <c r="M25" s="66">
        <v>-0.27659785118601399</v>
      </c>
      <c r="N25" s="65">
        <v>5370129.9932000004</v>
      </c>
      <c r="O25" s="65">
        <v>26835941.944899999</v>
      </c>
      <c r="P25" s="65">
        <v>33175</v>
      </c>
      <c r="Q25" s="65">
        <v>28228</v>
      </c>
      <c r="R25" s="66">
        <v>17.525152331018901</v>
      </c>
      <c r="S25" s="65">
        <v>16.6605292961567</v>
      </c>
      <c r="T25" s="65">
        <v>17.056060163667301</v>
      </c>
      <c r="U25" s="67">
        <v>-2.3740594340047498</v>
      </c>
    </row>
    <row r="26" spans="1:21" ht="12" thickBot="1">
      <c r="A26" s="50"/>
      <c r="B26" s="39" t="s">
        <v>24</v>
      </c>
      <c r="C26" s="40"/>
      <c r="D26" s="65">
        <v>637304.72880000004</v>
      </c>
      <c r="E26" s="65">
        <v>630107.11060000001</v>
      </c>
      <c r="F26" s="66">
        <v>101.142284871717</v>
      </c>
      <c r="G26" s="65">
        <v>472902.6727</v>
      </c>
      <c r="H26" s="66">
        <v>34.7644590717493</v>
      </c>
      <c r="I26" s="65">
        <v>109915.19680000001</v>
      </c>
      <c r="J26" s="66">
        <v>17.246882352020599</v>
      </c>
      <c r="K26" s="65">
        <v>114927.0762</v>
      </c>
      <c r="L26" s="66">
        <v>24.302479735171101</v>
      </c>
      <c r="M26" s="66">
        <v>-4.3609213474448003E-2</v>
      </c>
      <c r="N26" s="65">
        <v>6571229.2359999996</v>
      </c>
      <c r="O26" s="65">
        <v>46244671.476599999</v>
      </c>
      <c r="P26" s="65">
        <v>49653</v>
      </c>
      <c r="Q26" s="65">
        <v>52189</v>
      </c>
      <c r="R26" s="66">
        <v>-4.8592615302075197</v>
      </c>
      <c r="S26" s="65">
        <v>12.835170660383101</v>
      </c>
      <c r="T26" s="65">
        <v>12.802846176397299</v>
      </c>
      <c r="U26" s="67">
        <v>0.25184304004233599</v>
      </c>
    </row>
    <row r="27" spans="1:21" ht="12" thickBot="1">
      <c r="A27" s="50"/>
      <c r="B27" s="39" t="s">
        <v>25</v>
      </c>
      <c r="C27" s="40"/>
      <c r="D27" s="65">
        <v>352821.42910000001</v>
      </c>
      <c r="E27" s="65">
        <v>309622.20789999998</v>
      </c>
      <c r="F27" s="66">
        <v>113.952236014657</v>
      </c>
      <c r="G27" s="65">
        <v>279881.59580000001</v>
      </c>
      <c r="H27" s="66">
        <v>26.060960918674301</v>
      </c>
      <c r="I27" s="65">
        <v>104946.2522</v>
      </c>
      <c r="J27" s="66">
        <v>29.744863419351798</v>
      </c>
      <c r="K27" s="65">
        <v>80449.274900000004</v>
      </c>
      <c r="L27" s="66">
        <v>28.7440389462007</v>
      </c>
      <c r="M27" s="66">
        <v>0.30450215157874599</v>
      </c>
      <c r="N27" s="65">
        <v>3811911.3580999998</v>
      </c>
      <c r="O27" s="65">
        <v>14962063.414999999</v>
      </c>
      <c r="P27" s="65">
        <v>40925</v>
      </c>
      <c r="Q27" s="65">
        <v>40721</v>
      </c>
      <c r="R27" s="66">
        <v>0.50097001547113595</v>
      </c>
      <c r="S27" s="65">
        <v>8.6211711447770298</v>
      </c>
      <c r="T27" s="65">
        <v>8.4012529996807608</v>
      </c>
      <c r="U27" s="67">
        <v>2.5509080077769899</v>
      </c>
    </row>
    <row r="28" spans="1:21" ht="12" thickBot="1">
      <c r="A28" s="50"/>
      <c r="B28" s="39" t="s">
        <v>26</v>
      </c>
      <c r="C28" s="40"/>
      <c r="D28" s="65">
        <v>1010052.5126</v>
      </c>
      <c r="E28" s="65">
        <v>1330251.0238000001</v>
      </c>
      <c r="F28" s="66">
        <v>75.929467035077394</v>
      </c>
      <c r="G28" s="65">
        <v>702956.93969999999</v>
      </c>
      <c r="H28" s="66">
        <v>43.686256661902902</v>
      </c>
      <c r="I28" s="65">
        <v>88972.709000000003</v>
      </c>
      <c r="J28" s="66">
        <v>8.8087211199517998</v>
      </c>
      <c r="K28" s="65">
        <v>65385.503799999999</v>
      </c>
      <c r="L28" s="66">
        <v>9.3014948864299605</v>
      </c>
      <c r="M28" s="66">
        <v>0.36074058972074502</v>
      </c>
      <c r="N28" s="65">
        <v>10102398.781400001</v>
      </c>
      <c r="O28" s="65">
        <v>61343042.978200004</v>
      </c>
      <c r="P28" s="65">
        <v>46034</v>
      </c>
      <c r="Q28" s="65">
        <v>46453</v>
      </c>
      <c r="R28" s="66">
        <v>-0.90198695455622202</v>
      </c>
      <c r="S28" s="65">
        <v>21.941445727071301</v>
      </c>
      <c r="T28" s="65">
        <v>21.390299388629401</v>
      </c>
      <c r="U28" s="67">
        <v>2.5118961863206901</v>
      </c>
    </row>
    <row r="29" spans="1:21" ht="12" thickBot="1">
      <c r="A29" s="50"/>
      <c r="B29" s="39" t="s">
        <v>27</v>
      </c>
      <c r="C29" s="40"/>
      <c r="D29" s="65">
        <v>825248.8101</v>
      </c>
      <c r="E29" s="65">
        <v>716789.27520000003</v>
      </c>
      <c r="F29" s="66">
        <v>115.131299902574</v>
      </c>
      <c r="G29" s="65">
        <v>665981.72829999996</v>
      </c>
      <c r="H29" s="66">
        <v>23.914632343825499</v>
      </c>
      <c r="I29" s="65">
        <v>162730.43580000001</v>
      </c>
      <c r="J29" s="66">
        <v>19.718954309098699</v>
      </c>
      <c r="K29" s="65">
        <v>164378.92430000001</v>
      </c>
      <c r="L29" s="66">
        <v>24.6821973208781</v>
      </c>
      <c r="M29" s="66">
        <v>-1.0028587953231E-2</v>
      </c>
      <c r="N29" s="65">
        <v>10746040.8233</v>
      </c>
      <c r="O29" s="65">
        <v>35746204.829599999</v>
      </c>
      <c r="P29" s="65">
        <v>98226</v>
      </c>
      <c r="Q29" s="65">
        <v>104104</v>
      </c>
      <c r="R29" s="66">
        <v>-5.6462768001229504</v>
      </c>
      <c r="S29" s="65">
        <v>8.4015312656526806</v>
      </c>
      <c r="T29" s="65">
        <v>8.4079138140705503</v>
      </c>
      <c r="U29" s="67">
        <v>-7.5968870626707999E-2</v>
      </c>
    </row>
    <row r="30" spans="1:21" ht="12" thickBot="1">
      <c r="A30" s="50"/>
      <c r="B30" s="39" t="s">
        <v>28</v>
      </c>
      <c r="C30" s="40"/>
      <c r="D30" s="65">
        <v>1139137.2446000001</v>
      </c>
      <c r="E30" s="65">
        <v>1177218.76</v>
      </c>
      <c r="F30" s="66">
        <v>96.765128394657907</v>
      </c>
      <c r="G30" s="65">
        <v>1037515.1714</v>
      </c>
      <c r="H30" s="66">
        <v>9.7947553926246407</v>
      </c>
      <c r="I30" s="65">
        <v>194026.01519999999</v>
      </c>
      <c r="J30" s="66">
        <v>17.032716305236001</v>
      </c>
      <c r="K30" s="65">
        <v>212641.3726</v>
      </c>
      <c r="L30" s="66">
        <v>20.495254282697999</v>
      </c>
      <c r="M30" s="66">
        <v>-8.7543440734919001E-2</v>
      </c>
      <c r="N30" s="65">
        <v>13518749.8594</v>
      </c>
      <c r="O30" s="65">
        <v>66696398.475000001</v>
      </c>
      <c r="P30" s="65">
        <v>62270</v>
      </c>
      <c r="Q30" s="65">
        <v>54703</v>
      </c>
      <c r="R30" s="66">
        <v>13.832879366762301</v>
      </c>
      <c r="S30" s="65">
        <v>18.293516052673802</v>
      </c>
      <c r="T30" s="65">
        <v>17.446510622817801</v>
      </c>
      <c r="U30" s="67">
        <v>4.6300854762815202</v>
      </c>
    </row>
    <row r="31" spans="1:21" ht="12" thickBot="1">
      <c r="A31" s="50"/>
      <c r="B31" s="39" t="s">
        <v>29</v>
      </c>
      <c r="C31" s="40"/>
      <c r="D31" s="65">
        <v>510060.04</v>
      </c>
      <c r="E31" s="65">
        <v>1188474.8655999999</v>
      </c>
      <c r="F31" s="66">
        <v>42.917192004939601</v>
      </c>
      <c r="G31" s="65">
        <v>257794.33499999999</v>
      </c>
      <c r="H31" s="66">
        <v>97.855410593099293</v>
      </c>
      <c r="I31" s="65">
        <v>43675.285100000001</v>
      </c>
      <c r="J31" s="66">
        <v>8.5627733354685098</v>
      </c>
      <c r="K31" s="65">
        <v>22158.974600000001</v>
      </c>
      <c r="L31" s="66">
        <v>8.5956018389620503</v>
      </c>
      <c r="M31" s="66">
        <v>0.97099757043811896</v>
      </c>
      <c r="N31" s="65">
        <v>5629993.0604999997</v>
      </c>
      <c r="O31" s="65">
        <v>72750476.890200004</v>
      </c>
      <c r="P31" s="65">
        <v>21010</v>
      </c>
      <c r="Q31" s="65">
        <v>23613</v>
      </c>
      <c r="R31" s="66">
        <v>-11.0235887011392</v>
      </c>
      <c r="S31" s="65">
        <v>24.277012851023301</v>
      </c>
      <c r="T31" s="65">
        <v>26.182677728369999</v>
      </c>
      <c r="U31" s="67">
        <v>-7.8496678691106698</v>
      </c>
    </row>
    <row r="32" spans="1:21" ht="12" thickBot="1">
      <c r="A32" s="50"/>
      <c r="B32" s="39" t="s">
        <v>30</v>
      </c>
      <c r="C32" s="40"/>
      <c r="D32" s="65">
        <v>651716.91590000002</v>
      </c>
      <c r="E32" s="65">
        <v>271280.10609999998</v>
      </c>
      <c r="F32" s="66">
        <v>240.23763676196799</v>
      </c>
      <c r="G32" s="65">
        <v>144063.89249999999</v>
      </c>
      <c r="H32" s="66">
        <v>352.380471324555</v>
      </c>
      <c r="I32" s="65">
        <v>137691.1838</v>
      </c>
      <c r="J32" s="66">
        <v>21.127452800554199</v>
      </c>
      <c r="K32" s="65">
        <v>38831.504500000003</v>
      </c>
      <c r="L32" s="66">
        <v>26.9543629747475</v>
      </c>
      <c r="M32" s="66">
        <v>2.5458627105215599</v>
      </c>
      <c r="N32" s="65">
        <v>3332332.1839000001</v>
      </c>
      <c r="O32" s="65">
        <v>9137535.5307</v>
      </c>
      <c r="P32" s="65">
        <v>38386</v>
      </c>
      <c r="Q32" s="65">
        <v>41111</v>
      </c>
      <c r="R32" s="66">
        <v>-6.6283962929629601</v>
      </c>
      <c r="S32" s="65">
        <v>16.977984575105499</v>
      </c>
      <c r="T32" s="65">
        <v>13.5552737491182</v>
      </c>
      <c r="U32" s="67">
        <v>20.159700409940999</v>
      </c>
    </row>
    <row r="33" spans="1:21" ht="12" thickBot="1">
      <c r="A33" s="50"/>
      <c r="B33" s="39" t="s">
        <v>31</v>
      </c>
      <c r="C33" s="40"/>
      <c r="D33" s="65">
        <v>75.289699999999996</v>
      </c>
      <c r="E33" s="68"/>
      <c r="F33" s="68"/>
      <c r="G33" s="65">
        <v>237.62899999999999</v>
      </c>
      <c r="H33" s="66">
        <v>-68.316282945263396</v>
      </c>
      <c r="I33" s="65">
        <v>14.228899999999999</v>
      </c>
      <c r="J33" s="66">
        <v>18.898866644441402</v>
      </c>
      <c r="K33" s="65">
        <v>48.506300000000003</v>
      </c>
      <c r="L33" s="66">
        <v>20.4126179885452</v>
      </c>
      <c r="M33" s="66">
        <v>-0.70665872268138397</v>
      </c>
      <c r="N33" s="65">
        <v>1639.2047</v>
      </c>
      <c r="O33" s="65">
        <v>3268.1109000000001</v>
      </c>
      <c r="P33" s="65">
        <v>14</v>
      </c>
      <c r="Q33" s="65">
        <v>16</v>
      </c>
      <c r="R33" s="66">
        <v>-12.5</v>
      </c>
      <c r="S33" s="65">
        <v>5.3778357142857098</v>
      </c>
      <c r="T33" s="65">
        <v>4.3269624999999996</v>
      </c>
      <c r="U33" s="67">
        <v>19.540820324692501</v>
      </c>
    </row>
    <row r="34" spans="1:21" ht="12" thickBot="1">
      <c r="A34" s="50"/>
      <c r="B34" s="39" t="s">
        <v>36</v>
      </c>
      <c r="C34" s="40"/>
      <c r="D34" s="65">
        <v>1</v>
      </c>
      <c r="E34" s="68"/>
      <c r="F34" s="68"/>
      <c r="G34" s="68"/>
      <c r="H34" s="68"/>
      <c r="I34" s="65">
        <v>0</v>
      </c>
      <c r="J34" s="66">
        <v>0</v>
      </c>
      <c r="K34" s="68"/>
      <c r="L34" s="68"/>
      <c r="M34" s="68"/>
      <c r="N34" s="65">
        <v>3</v>
      </c>
      <c r="O34" s="65">
        <v>3</v>
      </c>
      <c r="P34" s="65">
        <v>1</v>
      </c>
      <c r="Q34" s="65">
        <v>1</v>
      </c>
      <c r="R34" s="66">
        <v>0</v>
      </c>
      <c r="S34" s="65">
        <v>1</v>
      </c>
      <c r="T34" s="65">
        <v>1</v>
      </c>
      <c r="U34" s="67">
        <v>0</v>
      </c>
    </row>
    <row r="35" spans="1:21" ht="12" thickBot="1">
      <c r="A35" s="50"/>
      <c r="B35" s="39" t="s">
        <v>32</v>
      </c>
      <c r="C35" s="40"/>
      <c r="D35" s="65">
        <v>174202.70139999999</v>
      </c>
      <c r="E35" s="65">
        <v>167108.08059999999</v>
      </c>
      <c r="F35" s="66">
        <v>104.245528268009</v>
      </c>
      <c r="G35" s="65">
        <v>151647.8437</v>
      </c>
      <c r="H35" s="66">
        <v>14.873180620107901</v>
      </c>
      <c r="I35" s="65">
        <v>17937.2781</v>
      </c>
      <c r="J35" s="66">
        <v>10.2967852713219</v>
      </c>
      <c r="K35" s="65">
        <v>27009.0759</v>
      </c>
      <c r="L35" s="66">
        <v>17.810392314862799</v>
      </c>
      <c r="M35" s="66">
        <v>-0.33587960704719999</v>
      </c>
      <c r="N35" s="65">
        <v>2013283.9550000001</v>
      </c>
      <c r="O35" s="65">
        <v>15856008.2806</v>
      </c>
      <c r="P35" s="65">
        <v>10097</v>
      </c>
      <c r="Q35" s="65">
        <v>10248</v>
      </c>
      <c r="R35" s="66">
        <v>-1.4734582357533199</v>
      </c>
      <c r="S35" s="65">
        <v>17.2529168465881</v>
      </c>
      <c r="T35" s="65">
        <v>17.099710577673701</v>
      </c>
      <c r="U35" s="67">
        <v>0.88800212901215603</v>
      </c>
    </row>
    <row r="36" spans="1:21" ht="12" thickBot="1">
      <c r="A36" s="50"/>
      <c r="B36" s="39" t="s">
        <v>37</v>
      </c>
      <c r="C36" s="40"/>
      <c r="D36" s="68"/>
      <c r="E36" s="65">
        <v>626233.98580000002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98145.8704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customHeight="1" thickBot="1">
      <c r="A38" s="50"/>
      <c r="B38" s="39" t="s">
        <v>39</v>
      </c>
      <c r="C38" s="40"/>
      <c r="D38" s="68"/>
      <c r="E38" s="65">
        <v>275921.98149999999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549321.36629999999</v>
      </c>
      <c r="E39" s="65">
        <v>632998.87820000004</v>
      </c>
      <c r="F39" s="66">
        <v>86.780780380220307</v>
      </c>
      <c r="G39" s="65">
        <v>649987.11</v>
      </c>
      <c r="H39" s="66">
        <v>-15.4873446182648</v>
      </c>
      <c r="I39" s="65">
        <v>30132.427899999999</v>
      </c>
      <c r="J39" s="66">
        <v>5.4853915664994997</v>
      </c>
      <c r="K39" s="65">
        <v>34366.265500000001</v>
      </c>
      <c r="L39" s="66">
        <v>5.2872226189224003</v>
      </c>
      <c r="M39" s="66">
        <v>-0.12319748853712401</v>
      </c>
      <c r="N39" s="65">
        <v>5626136.3262999998</v>
      </c>
      <c r="O39" s="65">
        <v>18173317.674199998</v>
      </c>
      <c r="P39" s="65">
        <v>700</v>
      </c>
      <c r="Q39" s="65">
        <v>651</v>
      </c>
      <c r="R39" s="66">
        <v>7.5268817204301</v>
      </c>
      <c r="S39" s="65">
        <v>784.74480900000003</v>
      </c>
      <c r="T39" s="65">
        <v>706.19165576036903</v>
      </c>
      <c r="U39" s="67">
        <v>10.0100252131303</v>
      </c>
    </row>
    <row r="40" spans="1:21" ht="12" thickBot="1">
      <c r="A40" s="50"/>
      <c r="B40" s="39" t="s">
        <v>34</v>
      </c>
      <c r="C40" s="40"/>
      <c r="D40" s="65">
        <v>806223.08459999994</v>
      </c>
      <c r="E40" s="65">
        <v>631732.12029999995</v>
      </c>
      <c r="F40" s="66">
        <v>127.62103725502099</v>
      </c>
      <c r="G40" s="65">
        <v>639971.21779999998</v>
      </c>
      <c r="H40" s="66">
        <v>25.978022475997701</v>
      </c>
      <c r="I40" s="65">
        <v>55144.650099999999</v>
      </c>
      <c r="J40" s="66">
        <v>6.8398748625958197</v>
      </c>
      <c r="K40" s="65">
        <v>61760.274799999999</v>
      </c>
      <c r="L40" s="66">
        <v>9.6504769405584305</v>
      </c>
      <c r="M40" s="66">
        <v>-0.107117798964198</v>
      </c>
      <c r="N40" s="65">
        <v>9067850.9390999991</v>
      </c>
      <c r="O40" s="65">
        <v>39656427.225400001</v>
      </c>
      <c r="P40" s="65">
        <v>4224</v>
      </c>
      <c r="Q40" s="65">
        <v>4097</v>
      </c>
      <c r="R40" s="66">
        <v>3.09982914327556</v>
      </c>
      <c r="S40" s="65">
        <v>190.86720752840901</v>
      </c>
      <c r="T40" s="65">
        <v>187.250560458872</v>
      </c>
      <c r="U40" s="67">
        <v>1.8948498887628</v>
      </c>
    </row>
    <row r="41" spans="1:21" ht="12" thickBot="1">
      <c r="A41" s="50"/>
      <c r="B41" s="39" t="s">
        <v>40</v>
      </c>
      <c r="C41" s="40"/>
      <c r="D41" s="68"/>
      <c r="E41" s="65">
        <v>236662.52480000001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88043.220199999996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130054.9201</v>
      </c>
      <c r="E43" s="70">
        <v>0</v>
      </c>
      <c r="F43" s="71"/>
      <c r="G43" s="70">
        <v>142156.94399999999</v>
      </c>
      <c r="H43" s="72">
        <v>-8.5131429809014598</v>
      </c>
      <c r="I43" s="70">
        <v>11693.989100000001</v>
      </c>
      <c r="J43" s="72">
        <v>8.9915776281346602</v>
      </c>
      <c r="K43" s="70">
        <v>15429.220600000001</v>
      </c>
      <c r="L43" s="72">
        <v>10.8536524251675</v>
      </c>
      <c r="M43" s="72">
        <v>-0.242088151879817</v>
      </c>
      <c r="N43" s="70">
        <v>737891.78989999997</v>
      </c>
      <c r="O43" s="70">
        <v>3072283.7757999999</v>
      </c>
      <c r="P43" s="70">
        <v>86</v>
      </c>
      <c r="Q43" s="70">
        <v>57</v>
      </c>
      <c r="R43" s="72">
        <v>50.877192982456101</v>
      </c>
      <c r="S43" s="70">
        <v>1512.2665127907001</v>
      </c>
      <c r="T43" s="70">
        <v>874.67404912280699</v>
      </c>
      <c r="U43" s="73">
        <v>42.161382155536501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topLeftCell="A19" workbookViewId="0">
      <selection sqref="A1:H32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82865</v>
      </c>
      <c r="D2" s="32">
        <v>1076263.7683282101</v>
      </c>
      <c r="E2" s="32">
        <v>1094156.6919581201</v>
      </c>
      <c r="F2" s="32">
        <v>-17892.923629914501</v>
      </c>
      <c r="G2" s="32">
        <v>1094156.6919581201</v>
      </c>
      <c r="H2" s="32">
        <v>-1.6625035754672099E-2</v>
      </c>
    </row>
    <row r="3" spans="1:8" ht="14.25">
      <c r="A3" s="32">
        <v>2</v>
      </c>
      <c r="B3" s="33">
        <v>13</v>
      </c>
      <c r="C3" s="32">
        <v>43265.182999999997</v>
      </c>
      <c r="D3" s="32">
        <v>356756.72536297602</v>
      </c>
      <c r="E3" s="32">
        <v>287900.346111149</v>
      </c>
      <c r="F3" s="32">
        <v>68856.379251826598</v>
      </c>
      <c r="G3" s="32">
        <v>287900.346111149</v>
      </c>
      <c r="H3" s="32">
        <v>0.19300653458395201</v>
      </c>
    </row>
    <row r="4" spans="1:8" ht="14.25">
      <c r="A4" s="32">
        <v>3</v>
      </c>
      <c r="B4" s="33">
        <v>14</v>
      </c>
      <c r="C4" s="32">
        <v>219344</v>
      </c>
      <c r="D4" s="32">
        <v>407421.42371111101</v>
      </c>
      <c r="E4" s="32">
        <v>356377.57039145299</v>
      </c>
      <c r="F4" s="32">
        <v>51043.853319658097</v>
      </c>
      <c r="G4" s="32">
        <v>356377.57039145299</v>
      </c>
      <c r="H4" s="32">
        <v>0.12528514788130399</v>
      </c>
    </row>
    <row r="5" spans="1:8" ht="14.25">
      <c r="A5" s="32">
        <v>4</v>
      </c>
      <c r="B5" s="33">
        <v>15</v>
      </c>
      <c r="C5" s="32">
        <v>12467</v>
      </c>
      <c r="D5" s="32">
        <v>171711.57538119701</v>
      </c>
      <c r="E5" s="32">
        <v>148446.32641709401</v>
      </c>
      <c r="F5" s="32">
        <v>23265.2489641026</v>
      </c>
      <c r="G5" s="32">
        <v>148446.32641709401</v>
      </c>
      <c r="H5" s="32">
        <v>0.13549027730049101</v>
      </c>
    </row>
    <row r="6" spans="1:8" ht="14.25">
      <c r="A6" s="32">
        <v>5</v>
      </c>
      <c r="B6" s="33">
        <v>16</v>
      </c>
      <c r="C6" s="32">
        <v>5212</v>
      </c>
      <c r="D6" s="32">
        <v>362672.01398547</v>
      </c>
      <c r="E6" s="32">
        <v>352711.29019487201</v>
      </c>
      <c r="F6" s="32">
        <v>9960.7237905982893</v>
      </c>
      <c r="G6" s="32">
        <v>352711.29019487201</v>
      </c>
      <c r="H6" s="32">
        <v>2.7464826086628698E-2</v>
      </c>
    </row>
    <row r="7" spans="1:8" ht="14.25">
      <c r="A7" s="32">
        <v>6</v>
      </c>
      <c r="B7" s="33">
        <v>17</v>
      </c>
      <c r="C7" s="32">
        <v>34237</v>
      </c>
      <c r="D7" s="32">
        <v>663978.11960085505</v>
      </c>
      <c r="E7" s="32">
        <v>595231.49761453003</v>
      </c>
      <c r="F7" s="32">
        <v>68746.621986324797</v>
      </c>
      <c r="G7" s="32">
        <v>595231.49761453003</v>
      </c>
      <c r="H7" s="32">
        <v>0.10353748106586901</v>
      </c>
    </row>
    <row r="8" spans="1:8" ht="14.25">
      <c r="A8" s="32">
        <v>7</v>
      </c>
      <c r="B8" s="33">
        <v>18</v>
      </c>
      <c r="C8" s="32">
        <v>96718</v>
      </c>
      <c r="D8" s="32">
        <v>190166.39355641001</v>
      </c>
      <c r="E8" s="32">
        <v>186134.27716837599</v>
      </c>
      <c r="F8" s="32">
        <v>4032.1163880341901</v>
      </c>
      <c r="G8" s="32">
        <v>186134.27716837599</v>
      </c>
      <c r="H8" s="32">
        <v>2.1203096470555498E-2</v>
      </c>
    </row>
    <row r="9" spans="1:8" ht="14.25">
      <c r="A9" s="32">
        <v>8</v>
      </c>
      <c r="B9" s="33">
        <v>19</v>
      </c>
      <c r="C9" s="32">
        <v>19340</v>
      </c>
      <c r="D9" s="32">
        <v>167258.58067093999</v>
      </c>
      <c r="E9" s="32">
        <v>169061.626611966</v>
      </c>
      <c r="F9" s="32">
        <v>-1803.0459410256401</v>
      </c>
      <c r="G9" s="32">
        <v>169061.626611966</v>
      </c>
      <c r="H9" s="32">
        <v>-1.0779990681452099E-2</v>
      </c>
    </row>
    <row r="10" spans="1:8" ht="14.25">
      <c r="A10" s="32">
        <v>9</v>
      </c>
      <c r="B10" s="33">
        <v>21</v>
      </c>
      <c r="C10" s="32">
        <v>675496</v>
      </c>
      <c r="D10" s="32">
        <v>2811792.5405999999</v>
      </c>
      <c r="E10" s="32">
        <v>3038546.8341000001</v>
      </c>
      <c r="F10" s="32">
        <v>-226754.2935</v>
      </c>
      <c r="G10" s="32">
        <v>3038546.8341000001</v>
      </c>
      <c r="H10" s="32">
        <v>-8.06440340906565E-2</v>
      </c>
    </row>
    <row r="11" spans="1:8" ht="14.25">
      <c r="A11" s="32">
        <v>10</v>
      </c>
      <c r="B11" s="33">
        <v>22</v>
      </c>
      <c r="C11" s="32">
        <v>78693</v>
      </c>
      <c r="D11" s="32">
        <v>1567323.71855385</v>
      </c>
      <c r="E11" s="32">
        <v>1640308.0603076899</v>
      </c>
      <c r="F11" s="32">
        <v>-72984.341753846194</v>
      </c>
      <c r="G11" s="32">
        <v>1640308.0603076899</v>
      </c>
      <c r="H11" s="32">
        <v>-4.6566220423939E-2</v>
      </c>
    </row>
    <row r="12" spans="1:8" ht="14.25">
      <c r="A12" s="32">
        <v>11</v>
      </c>
      <c r="B12" s="33">
        <v>23</v>
      </c>
      <c r="C12" s="32">
        <v>429324.12099999998</v>
      </c>
      <c r="D12" s="32">
        <v>6011449.67851453</v>
      </c>
      <c r="E12" s="32">
        <v>5437520.7763350401</v>
      </c>
      <c r="F12" s="32">
        <v>573928.90217948705</v>
      </c>
      <c r="G12" s="32">
        <v>5437520.7763350401</v>
      </c>
      <c r="H12" s="32">
        <v>9.5472628545949803E-2</v>
      </c>
    </row>
    <row r="13" spans="1:8" ht="14.25">
      <c r="A13" s="32">
        <v>12</v>
      </c>
      <c r="B13" s="33">
        <v>24</v>
      </c>
      <c r="C13" s="32">
        <v>48432.748</v>
      </c>
      <c r="D13" s="32">
        <v>1018391.59070342</v>
      </c>
      <c r="E13" s="32">
        <v>901125.86709743598</v>
      </c>
      <c r="F13" s="32">
        <v>117265.723605983</v>
      </c>
      <c r="G13" s="32">
        <v>901125.86709743598</v>
      </c>
      <c r="H13" s="32">
        <v>0.11514796928457099</v>
      </c>
    </row>
    <row r="14" spans="1:8" ht="14.25">
      <c r="A14" s="32">
        <v>13</v>
      </c>
      <c r="B14" s="33">
        <v>25</v>
      </c>
      <c r="C14" s="32">
        <v>79841</v>
      </c>
      <c r="D14" s="32">
        <v>925754.8504</v>
      </c>
      <c r="E14" s="32">
        <v>839672.69339999999</v>
      </c>
      <c r="F14" s="32">
        <v>86082.157000000007</v>
      </c>
      <c r="G14" s="32">
        <v>839672.69339999999</v>
      </c>
      <c r="H14" s="32">
        <v>9.2985909782493298E-2</v>
      </c>
    </row>
    <row r="15" spans="1:8" ht="14.25">
      <c r="A15" s="32">
        <v>14</v>
      </c>
      <c r="B15" s="33">
        <v>26</v>
      </c>
      <c r="C15" s="32">
        <v>109030</v>
      </c>
      <c r="D15" s="32">
        <v>663186.56724662299</v>
      </c>
      <c r="E15" s="32">
        <v>636918.23973496701</v>
      </c>
      <c r="F15" s="32">
        <v>26268.327511655702</v>
      </c>
      <c r="G15" s="32">
        <v>636918.23973496701</v>
      </c>
      <c r="H15" s="32">
        <v>3.9609257498557197E-2</v>
      </c>
    </row>
    <row r="16" spans="1:8" ht="14.25">
      <c r="A16" s="32">
        <v>15</v>
      </c>
      <c r="B16" s="33">
        <v>27</v>
      </c>
      <c r="C16" s="32">
        <v>538660.02399999998</v>
      </c>
      <c r="D16" s="32">
        <v>3940196.6938</v>
      </c>
      <c r="E16" s="32">
        <v>3568365.8971000002</v>
      </c>
      <c r="F16" s="32">
        <v>371830.79670000001</v>
      </c>
      <c r="G16" s="32">
        <v>3568365.8971000002</v>
      </c>
      <c r="H16" s="32">
        <v>9.4368587559368597E-2</v>
      </c>
    </row>
    <row r="17" spans="1:8" ht="14.25">
      <c r="A17" s="32">
        <v>16</v>
      </c>
      <c r="B17" s="33">
        <v>29</v>
      </c>
      <c r="C17" s="32">
        <v>311290</v>
      </c>
      <c r="D17" s="32">
        <v>3962223.6502170898</v>
      </c>
      <c r="E17" s="32">
        <v>3618235.8464230802</v>
      </c>
      <c r="F17" s="32">
        <v>343987.803794017</v>
      </c>
      <c r="G17" s="32">
        <v>3618235.8464230802</v>
      </c>
      <c r="H17" s="32">
        <v>8.6816856937182094E-2</v>
      </c>
    </row>
    <row r="18" spans="1:8" ht="14.25">
      <c r="A18" s="32">
        <v>17</v>
      </c>
      <c r="B18" s="33">
        <v>31</v>
      </c>
      <c r="C18" s="32">
        <v>56665.589</v>
      </c>
      <c r="D18" s="32">
        <v>497446.700338764</v>
      </c>
      <c r="E18" s="32">
        <v>407948.27326706302</v>
      </c>
      <c r="F18" s="32">
        <v>89498.427071701401</v>
      </c>
      <c r="G18" s="32">
        <v>407948.27326706302</v>
      </c>
      <c r="H18" s="32">
        <v>0.179915611081051</v>
      </c>
    </row>
    <row r="19" spans="1:8" ht="14.25">
      <c r="A19" s="32">
        <v>18</v>
      </c>
      <c r="B19" s="33">
        <v>32</v>
      </c>
      <c r="C19" s="32">
        <v>31345.573</v>
      </c>
      <c r="D19" s="32">
        <v>552713.05825770402</v>
      </c>
      <c r="E19" s="32">
        <v>514087.81232049601</v>
      </c>
      <c r="F19" s="32">
        <v>38625.245937207801</v>
      </c>
      <c r="G19" s="32">
        <v>514087.81232049601</v>
      </c>
      <c r="H19" s="32">
        <v>6.9882998709972097E-2</v>
      </c>
    </row>
    <row r="20" spans="1:8" ht="14.25">
      <c r="A20" s="32">
        <v>19</v>
      </c>
      <c r="B20" s="33">
        <v>33</v>
      </c>
      <c r="C20" s="32">
        <v>59474.531000000003</v>
      </c>
      <c r="D20" s="32">
        <v>637304.71742104995</v>
      </c>
      <c r="E20" s="32">
        <v>527389.09788750205</v>
      </c>
      <c r="F20" s="32">
        <v>109915.619533548</v>
      </c>
      <c r="G20" s="32">
        <v>527389.09788750205</v>
      </c>
      <c r="H20" s="32">
        <v>0.17246948991424099</v>
      </c>
    </row>
    <row r="21" spans="1:8" ht="14.25">
      <c r="A21" s="32">
        <v>20</v>
      </c>
      <c r="B21" s="33">
        <v>34</v>
      </c>
      <c r="C21" s="32">
        <v>57270.358</v>
      </c>
      <c r="D21" s="32">
        <v>352821.48120992398</v>
      </c>
      <c r="E21" s="32">
        <v>247875.18568054799</v>
      </c>
      <c r="F21" s="32">
        <v>104946.295529376</v>
      </c>
      <c r="G21" s="32">
        <v>247875.18568054799</v>
      </c>
      <c r="H21" s="32">
        <v>0.29744871307009402</v>
      </c>
    </row>
    <row r="22" spans="1:8" ht="14.25">
      <c r="A22" s="32">
        <v>21</v>
      </c>
      <c r="B22" s="33">
        <v>35</v>
      </c>
      <c r="C22" s="32">
        <v>44262.398999999998</v>
      </c>
      <c r="D22" s="32">
        <v>1010052.51207788</v>
      </c>
      <c r="E22" s="32">
        <v>921079.84188453096</v>
      </c>
      <c r="F22" s="32">
        <v>88972.670193344704</v>
      </c>
      <c r="G22" s="32">
        <v>921079.84188453096</v>
      </c>
      <c r="H22" s="32">
        <v>8.8087172824619295E-2</v>
      </c>
    </row>
    <row r="23" spans="1:8" ht="14.25">
      <c r="A23" s="32">
        <v>22</v>
      </c>
      <c r="B23" s="33">
        <v>36</v>
      </c>
      <c r="C23" s="32">
        <v>137608.821</v>
      </c>
      <c r="D23" s="32">
        <v>825248.80720442499</v>
      </c>
      <c r="E23" s="32">
        <v>662518.35552055796</v>
      </c>
      <c r="F23" s="32">
        <v>162730.451683867</v>
      </c>
      <c r="G23" s="32">
        <v>662518.35552055796</v>
      </c>
      <c r="H23" s="32">
        <v>0.19718956303023899</v>
      </c>
    </row>
    <row r="24" spans="1:8" ht="14.25">
      <c r="A24" s="32">
        <v>23</v>
      </c>
      <c r="B24" s="33">
        <v>37</v>
      </c>
      <c r="C24" s="32">
        <v>95676.226999999999</v>
      </c>
      <c r="D24" s="32">
        <v>1139137.22947965</v>
      </c>
      <c r="E24" s="32">
        <v>945111.225558682</v>
      </c>
      <c r="F24" s="32">
        <v>194026.00392096399</v>
      </c>
      <c r="G24" s="32">
        <v>945111.225558682</v>
      </c>
      <c r="H24" s="32">
        <v>0.17032715541181501</v>
      </c>
    </row>
    <row r="25" spans="1:8" ht="14.25">
      <c r="A25" s="32">
        <v>24</v>
      </c>
      <c r="B25" s="33">
        <v>38</v>
      </c>
      <c r="C25" s="32">
        <v>94102.557000000001</v>
      </c>
      <c r="D25" s="32">
        <v>510060.02960265498</v>
      </c>
      <c r="E25" s="32">
        <v>466384.72061238898</v>
      </c>
      <c r="F25" s="32">
        <v>43675.308990265497</v>
      </c>
      <c r="G25" s="32">
        <v>466384.72061238898</v>
      </c>
      <c r="H25" s="32">
        <v>8.5627781938312802E-2</v>
      </c>
    </row>
    <row r="26" spans="1:8" ht="14.25">
      <c r="A26" s="32">
        <v>25</v>
      </c>
      <c r="B26" s="33">
        <v>39</v>
      </c>
      <c r="C26" s="32">
        <v>130936.18399999999</v>
      </c>
      <c r="D26" s="32">
        <v>651716.88919325301</v>
      </c>
      <c r="E26" s="32">
        <v>514025.72347293497</v>
      </c>
      <c r="F26" s="32">
        <v>137691.16572031801</v>
      </c>
      <c r="G26" s="32">
        <v>514025.72347293497</v>
      </c>
      <c r="H26" s="32">
        <v>0.21127450892175501</v>
      </c>
    </row>
    <row r="27" spans="1:8" ht="14.25">
      <c r="A27" s="32">
        <v>26</v>
      </c>
      <c r="B27" s="33">
        <v>40</v>
      </c>
      <c r="C27" s="32">
        <v>20</v>
      </c>
      <c r="D27" s="32">
        <v>75.289500000000004</v>
      </c>
      <c r="E27" s="32">
        <v>61.0608</v>
      </c>
      <c r="F27" s="32">
        <v>14.2287</v>
      </c>
      <c r="G27" s="32">
        <v>61.0608</v>
      </c>
      <c r="H27" s="32">
        <v>0.188986512063435</v>
      </c>
    </row>
    <row r="28" spans="1:8" ht="14.25">
      <c r="A28" s="32">
        <v>27</v>
      </c>
      <c r="B28" s="33">
        <v>41</v>
      </c>
      <c r="C28" s="32">
        <v>1</v>
      </c>
      <c r="D28" s="32">
        <v>1</v>
      </c>
      <c r="E28" s="32">
        <v>1</v>
      </c>
      <c r="F28" s="32">
        <v>0</v>
      </c>
      <c r="G28" s="32">
        <v>1</v>
      </c>
      <c r="H28" s="32">
        <v>0</v>
      </c>
    </row>
    <row r="29" spans="1:8" ht="14.25">
      <c r="A29" s="32">
        <v>28</v>
      </c>
      <c r="B29" s="33">
        <v>42</v>
      </c>
      <c r="C29" s="32">
        <v>8195.9500000000007</v>
      </c>
      <c r="D29" s="32">
        <v>174202.7004</v>
      </c>
      <c r="E29" s="32">
        <v>156265.42189999999</v>
      </c>
      <c r="F29" s="32">
        <v>17937.2785</v>
      </c>
      <c r="G29" s="32">
        <v>156265.42189999999</v>
      </c>
      <c r="H29" s="32">
        <v>0.102967855600475</v>
      </c>
    </row>
    <row r="30" spans="1:8" ht="14.25">
      <c r="A30" s="32">
        <v>29</v>
      </c>
      <c r="B30" s="33">
        <v>75</v>
      </c>
      <c r="C30" s="32">
        <v>735</v>
      </c>
      <c r="D30" s="32">
        <v>549321.36752136797</v>
      </c>
      <c r="E30" s="32">
        <v>519188.93760683801</v>
      </c>
      <c r="F30" s="32">
        <v>30132.429914529901</v>
      </c>
      <c r="G30" s="32">
        <v>519188.93760683801</v>
      </c>
      <c r="H30" s="32">
        <v>5.4853919210338803E-2</v>
      </c>
    </row>
    <row r="31" spans="1:8" ht="14.25">
      <c r="A31" s="32">
        <v>30</v>
      </c>
      <c r="B31" s="33">
        <v>76</v>
      </c>
      <c r="C31" s="32">
        <v>4398</v>
      </c>
      <c r="D31" s="32">
        <v>806223.07355470106</v>
      </c>
      <c r="E31" s="32">
        <v>751078.42658632505</v>
      </c>
      <c r="F31" s="32">
        <v>55144.646968376102</v>
      </c>
      <c r="G31" s="32">
        <v>751078.42658632505</v>
      </c>
      <c r="H31" s="32">
        <v>6.8398745678710196E-2</v>
      </c>
    </row>
    <row r="32" spans="1:8" ht="14.25">
      <c r="A32" s="32">
        <v>31</v>
      </c>
      <c r="B32" s="33">
        <v>99</v>
      </c>
      <c r="C32" s="32">
        <v>93</v>
      </c>
      <c r="D32" s="32">
        <v>130054.920127071</v>
      </c>
      <c r="E32" s="32">
        <v>118360.932455941</v>
      </c>
      <c r="F32" s="32">
        <v>11693.9876711293</v>
      </c>
      <c r="G32" s="32">
        <v>118360.932455941</v>
      </c>
      <c r="H32" s="32">
        <v>8.9915765275958903E-2</v>
      </c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2014-02-15T02:03:05Z</dcterms:modified>
</cp:coreProperties>
</file>