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<sst xmlns="http://schemas.openxmlformats.org/spreadsheetml/2006/main" count="114" uniqueCount="71">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</sst>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371" Type="http://schemas.openxmlformats.org/officeDocument/2006/relationships/hyperlink" Target="cid:4276af46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15456929.817</v>
      </c>
      <c r="F3" s="25">
        <f>RA!I7</f>
        <v>1734359.1680000001</v>
      </c>
      <c r="G3" s="16">
        <f>E3-F3</f>
        <v>13722570.649</v>
      </c>
      <c r="H3" s="27">
        <f>RA!J7</f>
        <v>11.2205928896209</v>
      </c>
      <c r="I3" s="20">
        <f>SUM(I4:I39)</f>
        <v>15456934.590579914</v>
      </c>
      <c r="J3" s="21">
        <f>SUM(J4:J39)</f>
        <v>13722570.66827989</v>
      </c>
      <c r="K3" s="22">
        <f>E3-I3</f>
        <v>-4.7735799141228199</v>
      </c>
      <c r="L3" s="22">
        <f>G3-J3</f>
        <v>-1.9279889762401581E-2</v>
      </c>
    </row>
    <row r="4" spans="1:12">
      <c r="A4" s="59">
        <f>RA!A8</f>
        <v>41687</v>
      </c>
      <c r="B4" s="12">
        <v>12</v>
      </c>
      <c r="C4" s="56" t="s">
        <v>6</v>
      </c>
      <c r="D4" s="56"/>
      <c r="E4" s="15">
        <f>VLOOKUP(C4,RA!B8:D39,3,0)</f>
        <v>870304.96259999997</v>
      </c>
      <c r="F4" s="25">
        <f>VLOOKUP(C4,RA!B8:I43,8,0)</f>
        <v>25307.827499999999</v>
      </c>
      <c r="G4" s="16">
        <f t="shared" ref="G4:G39" si="0">E4-F4</f>
        <v>844997.13509999996</v>
      </c>
      <c r="H4" s="27">
        <f>RA!J8</f>
        <v>2.9079263692113102</v>
      </c>
      <c r="I4" s="20">
        <f>VLOOKUP(B4,RMS!B:D,3,FALSE)</f>
        <v>870305.82422051299</v>
      </c>
      <c r="J4" s="21">
        <f>VLOOKUP(B4,RMS!B:E,4,FALSE)</f>
        <v>844997.13822051301</v>
      </c>
      <c r="K4" s="22">
        <f t="shared" ref="K4:K39" si="1">E4-I4</f>
        <v>-0.8616205130238086</v>
      </c>
      <c r="L4" s="22">
        <f t="shared" ref="L4:L39" si="2">G4-J4</f>
        <v>-3.1205130508169532E-3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199454.1876</v>
      </c>
      <c r="F5" s="25">
        <f>VLOOKUP(C5,RA!B9:I44,8,0)</f>
        <v>41094.645499999999</v>
      </c>
      <c r="G5" s="16">
        <f t="shared" si="0"/>
        <v>158359.54210000002</v>
      </c>
      <c r="H5" s="27">
        <f>RA!J9</f>
        <v>20.603551118422299</v>
      </c>
      <c r="I5" s="20">
        <f>VLOOKUP(B5,RMS!B:D,3,FALSE)</f>
        <v>199454.316707155</v>
      </c>
      <c r="J5" s="21">
        <f>VLOOKUP(B5,RMS!B:E,4,FALSE)</f>
        <v>158359.52065871001</v>
      </c>
      <c r="K5" s="22">
        <f t="shared" si="1"/>
        <v>-0.12910715499310754</v>
      </c>
      <c r="L5" s="22">
        <f t="shared" si="2"/>
        <v>2.1441290009533986E-2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145714.3002</v>
      </c>
      <c r="F6" s="25">
        <f>VLOOKUP(C6,RA!B10:I45,8,0)</f>
        <v>37601.6175</v>
      </c>
      <c r="G6" s="16">
        <f t="shared" si="0"/>
        <v>108112.6827</v>
      </c>
      <c r="H6" s="27">
        <f>RA!J10</f>
        <v>25.805029052323601</v>
      </c>
      <c r="I6" s="20">
        <f>VLOOKUP(B6,RMS!B:D,3,FALSE)</f>
        <v>145716.28522734999</v>
      </c>
      <c r="J6" s="21">
        <f>VLOOKUP(B6,RMS!B:E,4,FALSE)</f>
        <v>108112.682611966</v>
      </c>
      <c r="K6" s="22">
        <f t="shared" si="1"/>
        <v>-1.9850273499905597</v>
      </c>
      <c r="L6" s="22">
        <f t="shared" si="2"/>
        <v>8.8034008513204753E-5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149447.07329999999</v>
      </c>
      <c r="F7" s="25">
        <f>VLOOKUP(C7,RA!B11:I46,8,0)</f>
        <v>21143.152900000001</v>
      </c>
      <c r="G7" s="16">
        <f t="shared" si="0"/>
        <v>128303.92039999999</v>
      </c>
      <c r="H7" s="27">
        <f>RA!J11</f>
        <v>14.147585786144701</v>
      </c>
      <c r="I7" s="20">
        <f>VLOOKUP(B7,RMS!B:D,3,FALSE)</f>
        <v>149447.13245213701</v>
      </c>
      <c r="J7" s="21">
        <f>VLOOKUP(B7,RMS!B:E,4,FALSE)</f>
        <v>128303.920389744</v>
      </c>
      <c r="K7" s="22">
        <f t="shared" si="1"/>
        <v>-5.9152137022465467E-2</v>
      </c>
      <c r="L7" s="22">
        <f t="shared" si="2"/>
        <v>1.025598612613976E-5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308831.68089999998</v>
      </c>
      <c r="F8" s="25">
        <f>VLOOKUP(C8,RA!B12:I47,8,0)</f>
        <v>38945.071600000003</v>
      </c>
      <c r="G8" s="16">
        <f t="shared" si="0"/>
        <v>269886.60929999995</v>
      </c>
      <c r="H8" s="27">
        <f>RA!J12</f>
        <v>12.610452232914</v>
      </c>
      <c r="I8" s="20">
        <f>VLOOKUP(B8,RMS!B:D,3,FALSE)</f>
        <v>308831.69394017098</v>
      </c>
      <c r="J8" s="21">
        <f>VLOOKUP(B8,RMS!B:E,4,FALSE)</f>
        <v>269886.606052991</v>
      </c>
      <c r="K8" s="22">
        <f t="shared" si="1"/>
        <v>-1.3040171004831791E-2</v>
      </c>
      <c r="L8" s="22">
        <f t="shared" si="2"/>
        <v>3.247008949983865E-3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458372.69579999999</v>
      </c>
      <c r="F9" s="25">
        <f>VLOOKUP(C9,RA!B13:I48,8,0)</f>
        <v>78014.073799999998</v>
      </c>
      <c r="G9" s="16">
        <f t="shared" si="0"/>
        <v>380358.62199999997</v>
      </c>
      <c r="H9" s="27">
        <f>RA!J13</f>
        <v>17.0197907761154</v>
      </c>
      <c r="I9" s="20">
        <f>VLOOKUP(B9,RMS!B:D,3,FALSE)</f>
        <v>458373.04570085497</v>
      </c>
      <c r="J9" s="21">
        <f>VLOOKUP(B9,RMS!B:E,4,FALSE)</f>
        <v>380358.62205384602</v>
      </c>
      <c r="K9" s="22">
        <f t="shared" si="1"/>
        <v>-0.34990085498429835</v>
      </c>
      <c r="L9" s="22">
        <f t="shared" si="2"/>
        <v>-5.3846044465899467E-5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143740.9412</v>
      </c>
      <c r="F10" s="25">
        <f>VLOOKUP(C10,RA!B14:I49,8,0)</f>
        <v>11360.8493</v>
      </c>
      <c r="G10" s="16">
        <f t="shared" si="0"/>
        <v>132380.0919</v>
      </c>
      <c r="H10" s="27">
        <f>RA!J14</f>
        <v>7.9036975861961301</v>
      </c>
      <c r="I10" s="20">
        <f>VLOOKUP(B10,RMS!B:D,3,FALSE)</f>
        <v>143740.92964871801</v>
      </c>
      <c r="J10" s="21">
        <f>VLOOKUP(B10,RMS!B:E,4,FALSE)</f>
        <v>132380.08972906001</v>
      </c>
      <c r="K10" s="22">
        <f t="shared" si="1"/>
        <v>1.1551281990250573E-2</v>
      </c>
      <c r="L10" s="22">
        <f t="shared" si="2"/>
        <v>2.1709399879910052E-3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151492.26149999999</v>
      </c>
      <c r="F11" s="25">
        <f>VLOOKUP(C11,RA!B15:I50,8,0)</f>
        <v>663.24779999999998</v>
      </c>
      <c r="G11" s="16">
        <f t="shared" si="0"/>
        <v>150829.01369999998</v>
      </c>
      <c r="H11" s="27">
        <f>RA!J15</f>
        <v>0.43780968970484302</v>
      </c>
      <c r="I11" s="20">
        <f>VLOOKUP(B11,RMS!B:D,3,FALSE)</f>
        <v>151492.28661111099</v>
      </c>
      <c r="J11" s="21">
        <f>VLOOKUP(B11,RMS!B:E,4,FALSE)</f>
        <v>150829.01289487199</v>
      </c>
      <c r="K11" s="22">
        <f t="shared" si="1"/>
        <v>-2.5111110997386277E-2</v>
      </c>
      <c r="L11" s="22">
        <f t="shared" si="2"/>
        <v>8.0512798740528524E-4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599748.24809999997</v>
      </c>
      <c r="F12" s="25">
        <f>VLOOKUP(C12,RA!B16:I51,8,0)</f>
        <v>39371.699000000001</v>
      </c>
      <c r="G12" s="16">
        <f t="shared" si="0"/>
        <v>560376.54909999995</v>
      </c>
      <c r="H12" s="27">
        <f>RA!J16</f>
        <v>6.5647042946318503</v>
      </c>
      <c r="I12" s="20">
        <f>VLOOKUP(B12,RMS!B:D,3,FALSE)</f>
        <v>599748.16509999998</v>
      </c>
      <c r="J12" s="21">
        <f>VLOOKUP(B12,RMS!B:E,4,FALSE)</f>
        <v>560376.54909999995</v>
      </c>
      <c r="K12" s="22">
        <f t="shared" si="1"/>
        <v>8.2999999984167516E-2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603628.93359999999</v>
      </c>
      <c r="F13" s="25">
        <f>VLOOKUP(C13,RA!B17:I52,8,0)</f>
        <v>-36290.869599999998</v>
      </c>
      <c r="G13" s="16">
        <f t="shared" si="0"/>
        <v>639919.80319999997</v>
      </c>
      <c r="H13" s="27">
        <f>RA!J17</f>
        <v>-6.0121156525025796</v>
      </c>
      <c r="I13" s="20">
        <f>VLOOKUP(B13,RMS!B:D,3,FALSE)</f>
        <v>603629.04385042703</v>
      </c>
      <c r="J13" s="21">
        <f>VLOOKUP(B13,RMS!B:E,4,FALSE)</f>
        <v>639919.80361453001</v>
      </c>
      <c r="K13" s="22">
        <f t="shared" si="1"/>
        <v>-0.11025042703840882</v>
      </c>
      <c r="L13" s="22">
        <f t="shared" si="2"/>
        <v>-4.1453004814684391E-4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1669252.477</v>
      </c>
      <c r="F14" s="25">
        <f>VLOOKUP(C14,RA!B18:I53,8,0)</f>
        <v>252717.7101</v>
      </c>
      <c r="G14" s="16">
        <f t="shared" si="0"/>
        <v>1416534.7668999999</v>
      </c>
      <c r="H14" s="27">
        <f>RA!J18</f>
        <v>15.1395737662278</v>
      </c>
      <c r="I14" s="20">
        <f>VLOOKUP(B14,RMS!B:D,3,FALSE)</f>
        <v>1669252.6707230799</v>
      </c>
      <c r="J14" s="21">
        <f>VLOOKUP(B14,RMS!B:E,4,FALSE)</f>
        <v>1416534.7891504299</v>
      </c>
      <c r="K14" s="22">
        <f t="shared" si="1"/>
        <v>-0.19372307998128235</v>
      </c>
      <c r="L14" s="22">
        <f t="shared" si="2"/>
        <v>-2.2250429959967732E-2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630439.80279999995</v>
      </c>
      <c r="F15" s="25">
        <f>VLOOKUP(C15,RA!B19:I54,8,0)</f>
        <v>77215.837599999999</v>
      </c>
      <c r="G15" s="16">
        <f t="shared" si="0"/>
        <v>553223.96519999998</v>
      </c>
      <c r="H15" s="27">
        <f>RA!J19</f>
        <v>12.247931881372001</v>
      </c>
      <c r="I15" s="20">
        <f>VLOOKUP(B15,RMS!B:D,3,FALSE)</f>
        <v>630439.73327350395</v>
      </c>
      <c r="J15" s="21">
        <f>VLOOKUP(B15,RMS!B:E,4,FALSE)</f>
        <v>553223.96527692303</v>
      </c>
      <c r="K15" s="22">
        <f t="shared" si="1"/>
        <v>6.9526495994068682E-2</v>
      </c>
      <c r="L15" s="22">
        <f t="shared" si="2"/>
        <v>-7.6923053711652756E-5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645217.46869999997</v>
      </c>
      <c r="F16" s="25">
        <f>VLOOKUP(C16,RA!B20:I55,8,0)</f>
        <v>68535.926300000006</v>
      </c>
      <c r="G16" s="16">
        <f t="shared" si="0"/>
        <v>576681.54239999992</v>
      </c>
      <c r="H16" s="27">
        <f>RA!J20</f>
        <v>10.6221436375689</v>
      </c>
      <c r="I16" s="20">
        <f>VLOOKUP(B16,RMS!B:D,3,FALSE)</f>
        <v>645217.53170000005</v>
      </c>
      <c r="J16" s="21">
        <f>VLOOKUP(B16,RMS!B:E,4,FALSE)</f>
        <v>576681.54240000003</v>
      </c>
      <c r="K16" s="22">
        <f t="shared" si="1"/>
        <v>-6.3000000081956387E-2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410591.6398</v>
      </c>
      <c r="F17" s="25">
        <f>VLOOKUP(C17,RA!B21:I56,8,0)</f>
        <v>44359.724000000002</v>
      </c>
      <c r="G17" s="16">
        <f t="shared" si="0"/>
        <v>366231.91580000002</v>
      </c>
      <c r="H17" s="27">
        <f>RA!J21</f>
        <v>10.8038546575395</v>
      </c>
      <c r="I17" s="20">
        <f>VLOOKUP(B17,RMS!B:D,3,FALSE)</f>
        <v>410591.53447871603</v>
      </c>
      <c r="J17" s="21">
        <f>VLOOKUP(B17,RMS!B:E,4,FALSE)</f>
        <v>366231.915734037</v>
      </c>
      <c r="K17" s="22">
        <f t="shared" si="1"/>
        <v>0.10532128397608176</v>
      </c>
      <c r="L17" s="22">
        <f t="shared" si="2"/>
        <v>6.5963016822934151E-5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1004036.3878</v>
      </c>
      <c r="F18" s="25">
        <f>VLOOKUP(C18,RA!B22:I57,8,0)</f>
        <v>132774.23560000001</v>
      </c>
      <c r="G18" s="16">
        <f t="shared" si="0"/>
        <v>871262.15220000001</v>
      </c>
      <c r="H18" s="27">
        <f>RA!J22</f>
        <v>13.2240461813271</v>
      </c>
      <c r="I18" s="20">
        <f>VLOOKUP(B18,RMS!B:D,3,FALSE)</f>
        <v>1004036.5054</v>
      </c>
      <c r="J18" s="21">
        <f>VLOOKUP(B18,RMS!B:E,4,FALSE)</f>
        <v>871262.15300000005</v>
      </c>
      <c r="K18" s="22">
        <f t="shared" si="1"/>
        <v>-0.11759999999776483</v>
      </c>
      <c r="L18" s="22">
        <f t="shared" si="2"/>
        <v>-8.0000003799796104E-4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2767065.6269</v>
      </c>
      <c r="F19" s="25">
        <f>VLOOKUP(C19,RA!B23:I58,8,0)</f>
        <v>277218.42369999998</v>
      </c>
      <c r="G19" s="16">
        <f t="shared" si="0"/>
        <v>2489847.2031999999</v>
      </c>
      <c r="H19" s="27">
        <f>RA!J23</f>
        <v>10.0184983328557</v>
      </c>
      <c r="I19" s="20">
        <f>VLOOKUP(B19,RMS!B:D,3,FALSE)</f>
        <v>2767066.8277179501</v>
      </c>
      <c r="J19" s="21">
        <f>VLOOKUP(B19,RMS!B:E,4,FALSE)</f>
        <v>2489847.2605965799</v>
      </c>
      <c r="K19" s="22">
        <f t="shared" si="1"/>
        <v>-1.2008179500699043</v>
      </c>
      <c r="L19" s="22">
        <f t="shared" si="2"/>
        <v>-5.7396579999476671E-2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243481.0024</v>
      </c>
      <c r="F20" s="25">
        <f>VLOOKUP(C20,RA!B24:I59,8,0)</f>
        <v>44554.455699999999</v>
      </c>
      <c r="G20" s="16">
        <f t="shared" si="0"/>
        <v>198926.54670000001</v>
      </c>
      <c r="H20" s="27">
        <f>RA!J24</f>
        <v>18.298945404703201</v>
      </c>
      <c r="I20" s="20">
        <f>VLOOKUP(B20,RMS!B:D,3,FALSE)</f>
        <v>243480.99118956199</v>
      </c>
      <c r="J20" s="21">
        <f>VLOOKUP(B20,RMS!B:E,4,FALSE)</f>
        <v>198926.53210941199</v>
      </c>
      <c r="K20" s="22">
        <f t="shared" si="1"/>
        <v>1.1210438009584323E-2</v>
      </c>
      <c r="L20" s="22">
        <f t="shared" si="2"/>
        <v>1.4590588019927964E-2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207480.1489</v>
      </c>
      <c r="F21" s="25">
        <f>VLOOKUP(C21,RA!B25:I60,8,0)</f>
        <v>12999.172500000001</v>
      </c>
      <c r="G21" s="16">
        <f t="shared" si="0"/>
        <v>194480.97639999999</v>
      </c>
      <c r="H21" s="27">
        <f>RA!J25</f>
        <v>6.26526083045432</v>
      </c>
      <c r="I21" s="20">
        <f>VLOOKUP(B21,RMS!B:D,3,FALSE)</f>
        <v>207480.145575531</v>
      </c>
      <c r="J21" s="21">
        <f>VLOOKUP(B21,RMS!B:E,4,FALSE)</f>
        <v>194480.978286461</v>
      </c>
      <c r="K21" s="22">
        <f t="shared" si="1"/>
        <v>3.324468998471275E-3</v>
      </c>
      <c r="L21" s="22">
        <f t="shared" si="2"/>
        <v>-1.8864610174205154E-3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397850.0404</v>
      </c>
      <c r="F22" s="25">
        <f>VLOOKUP(C22,RA!B26:I61,8,0)</f>
        <v>78330.871400000004</v>
      </c>
      <c r="G22" s="16">
        <f t="shared" si="0"/>
        <v>319519.16899999999</v>
      </c>
      <c r="H22" s="27">
        <f>RA!J26</f>
        <v>19.688541773489799</v>
      </c>
      <c r="I22" s="20">
        <f>VLOOKUP(B22,RMS!B:D,3,FALSE)</f>
        <v>397850.05210944702</v>
      </c>
      <c r="J22" s="21">
        <f>VLOOKUP(B22,RMS!B:E,4,FALSE)</f>
        <v>319519.190635823</v>
      </c>
      <c r="K22" s="22">
        <f t="shared" si="1"/>
        <v>-1.1709447018802166E-2</v>
      </c>
      <c r="L22" s="22">
        <f t="shared" si="2"/>
        <v>-2.1635823010001332E-2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227849.98790000001</v>
      </c>
      <c r="F23" s="25">
        <f>VLOOKUP(C23,RA!B27:I62,8,0)</f>
        <v>67201.734500000006</v>
      </c>
      <c r="G23" s="16">
        <f t="shared" si="0"/>
        <v>160648.25339999999</v>
      </c>
      <c r="H23" s="27">
        <f>RA!J27</f>
        <v>29.493850370312</v>
      </c>
      <c r="I23" s="20">
        <f>VLOOKUP(B23,RMS!B:D,3,FALSE)</f>
        <v>227849.97583055001</v>
      </c>
      <c r="J23" s="21">
        <f>VLOOKUP(B23,RMS!B:E,4,FALSE)</f>
        <v>160648.25673445099</v>
      </c>
      <c r="K23" s="22">
        <f t="shared" si="1"/>
        <v>1.2069449992850423E-2</v>
      </c>
      <c r="L23" s="22">
        <f t="shared" si="2"/>
        <v>-3.334451001137495E-3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641981.22120000003</v>
      </c>
      <c r="F24" s="25">
        <f>VLOOKUP(C24,RA!B28:I63,8,0)</f>
        <v>49130.595699999998</v>
      </c>
      <c r="G24" s="16">
        <f t="shared" si="0"/>
        <v>592850.62550000008</v>
      </c>
      <c r="H24" s="27">
        <f>RA!J28</f>
        <v>7.65296461603105</v>
      </c>
      <c r="I24" s="20">
        <f>VLOOKUP(B24,RMS!B:D,3,FALSE)</f>
        <v>641981.22187610599</v>
      </c>
      <c r="J24" s="21">
        <f>VLOOKUP(B24,RMS!B:E,4,FALSE)</f>
        <v>592850.62202056102</v>
      </c>
      <c r="K24" s="22">
        <f t="shared" si="1"/>
        <v>-6.7610596306622028E-4</v>
      </c>
      <c r="L24" s="22">
        <f t="shared" si="2"/>
        <v>3.4794390667229891E-3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635907.86060000001</v>
      </c>
      <c r="F25" s="25">
        <f>VLOOKUP(C25,RA!B29:I64,8,0)</f>
        <v>109764.0174</v>
      </c>
      <c r="G25" s="16">
        <f t="shared" si="0"/>
        <v>526143.8432</v>
      </c>
      <c r="H25" s="27">
        <f>RA!J29</f>
        <v>17.260993958532602</v>
      </c>
      <c r="I25" s="20">
        <f>VLOOKUP(B25,RMS!B:D,3,FALSE)</f>
        <v>635907.85824070801</v>
      </c>
      <c r="J25" s="21">
        <f>VLOOKUP(B25,RMS!B:E,4,FALSE)</f>
        <v>526143.82363226195</v>
      </c>
      <c r="K25" s="22">
        <f t="shared" si="1"/>
        <v>2.3592920042574406E-3</v>
      </c>
      <c r="L25" s="22">
        <f t="shared" si="2"/>
        <v>1.9567738054320216E-2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730463.05130000005</v>
      </c>
      <c r="F26" s="25">
        <f>VLOOKUP(C26,RA!B30:I65,8,0)</f>
        <v>111267.1632</v>
      </c>
      <c r="G26" s="16">
        <f t="shared" si="0"/>
        <v>619195.8881000001</v>
      </c>
      <c r="H26" s="27">
        <f>RA!J30</f>
        <v>15.2324149732117</v>
      </c>
      <c r="I26" s="20">
        <f>VLOOKUP(B26,RMS!B:D,3,FALSE)</f>
        <v>730463.05533893802</v>
      </c>
      <c r="J26" s="21">
        <f>VLOOKUP(B26,RMS!B:E,4,FALSE)</f>
        <v>619195.88102633297</v>
      </c>
      <c r="K26" s="22">
        <f t="shared" si="1"/>
        <v>-4.0389379719272256E-3</v>
      </c>
      <c r="L26" s="22">
        <f t="shared" si="2"/>
        <v>7.0736671332269907E-3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486403.43320000003</v>
      </c>
      <c r="F27" s="25">
        <f>VLOOKUP(C27,RA!B31:I66,8,0)</f>
        <v>47044.183100000002</v>
      </c>
      <c r="G27" s="16">
        <f t="shared" si="0"/>
        <v>439359.2501</v>
      </c>
      <c r="H27" s="27">
        <f>RA!J31</f>
        <v>9.6718443762826691</v>
      </c>
      <c r="I27" s="20">
        <f>VLOOKUP(B27,RMS!B:D,3,FALSE)</f>
        <v>486403.43768761097</v>
      </c>
      <c r="J27" s="21">
        <f>VLOOKUP(B27,RMS!B:E,4,FALSE)</f>
        <v>439359.24390885001</v>
      </c>
      <c r="K27" s="22">
        <f t="shared" si="1"/>
        <v>-4.487610945943743E-3</v>
      </c>
      <c r="L27" s="22">
        <f t="shared" si="2"/>
        <v>6.1911499942652881E-3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137099.7708</v>
      </c>
      <c r="F28" s="25">
        <f>VLOOKUP(C28,RA!B32:I67,8,0)</f>
        <v>36841.716699999997</v>
      </c>
      <c r="G28" s="16">
        <f t="shared" si="0"/>
        <v>100258.05410000001</v>
      </c>
      <c r="H28" s="27">
        <f>RA!J32</f>
        <v>26.872194231268502</v>
      </c>
      <c r="I28" s="20">
        <f>VLOOKUP(B28,RMS!B:D,3,FALSE)</f>
        <v>137099.726648657</v>
      </c>
      <c r="J28" s="21">
        <f>VLOOKUP(B28,RMS!B:E,4,FALSE)</f>
        <v>100258.03855472599</v>
      </c>
      <c r="K28" s="22">
        <f t="shared" si="1"/>
        <v>4.4151342997793108E-2</v>
      </c>
      <c r="L28" s="22">
        <f t="shared" si="2"/>
        <v>1.554527401458472E-2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-19.230699999999999</v>
      </c>
      <c r="F29" s="25">
        <f>VLOOKUP(C29,RA!B33:I68,8,0)</f>
        <v>-3.7439</v>
      </c>
      <c r="G29" s="16">
        <f t="shared" si="0"/>
        <v>-15.486799999999999</v>
      </c>
      <c r="H29" s="27">
        <f>RA!J33</f>
        <v>19.468350086060301</v>
      </c>
      <c r="I29" s="20">
        <f>VLOOKUP(B29,RMS!B:D,3,FALSE)</f>
        <v>-19.230699999999999</v>
      </c>
      <c r="J29" s="21">
        <f>VLOOKUP(B29,RMS!B:E,4,FALSE)</f>
        <v>-15.486800000000001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85785.105299999996</v>
      </c>
      <c r="F31" s="25">
        <f>VLOOKUP(C31,RA!B35:I70,8,0)</f>
        <v>7514.0039999999999</v>
      </c>
      <c r="G31" s="16">
        <f t="shared" si="0"/>
        <v>78271.101299999995</v>
      </c>
      <c r="H31" s="27">
        <f>RA!J35</f>
        <v>8.7591009811350098</v>
      </c>
      <c r="I31" s="20">
        <f>VLOOKUP(B31,RMS!B:D,3,FALSE)</f>
        <v>85785.104999999996</v>
      </c>
      <c r="J31" s="21">
        <f>VLOOKUP(B31,RMS!B:E,4,FALSE)</f>
        <v>78271.106</v>
      </c>
      <c r="K31" s="22">
        <f t="shared" si="1"/>
        <v>2.9999999969732016E-4</v>
      </c>
      <c r="L31" s="22">
        <f t="shared" si="2"/>
        <v>-4.7000000049592927E-3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280299.99939999997</v>
      </c>
      <c r="F35" s="25">
        <f>VLOOKUP(C35,RA!B8:I74,8,0)</f>
        <v>16309.022999999999</v>
      </c>
      <c r="G35" s="16">
        <f t="shared" si="0"/>
        <v>263990.97639999999</v>
      </c>
      <c r="H35" s="27">
        <f>RA!J39</f>
        <v>5.81841706561202</v>
      </c>
      <c r="I35" s="20">
        <f>VLOOKUP(B35,RMS!B:D,3,FALSE)</f>
        <v>280300</v>
      </c>
      <c r="J35" s="21">
        <f>VLOOKUP(B35,RMS!B:E,4,FALSE)</f>
        <v>263990.97529914498</v>
      </c>
      <c r="K35" s="22">
        <f t="shared" si="1"/>
        <v>-6.0000002849847078E-4</v>
      </c>
      <c r="L35" s="22">
        <f t="shared" si="2"/>
        <v>1.1008550063706934E-3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616144.60849999997</v>
      </c>
      <c r="F36" s="25">
        <f>VLOOKUP(C36,RA!B8:I75,8,0)</f>
        <v>42290.465900000003</v>
      </c>
      <c r="G36" s="16">
        <f t="shared" si="0"/>
        <v>573854.14260000002</v>
      </c>
      <c r="H36" s="27">
        <f>RA!J40</f>
        <v>6.8637240862913398</v>
      </c>
      <c r="I36" s="20">
        <f>VLOOKUP(B36,RMS!B:D,3,FALSE)</f>
        <v>616144.59523760702</v>
      </c>
      <c r="J36" s="21">
        <f>VLOOKUP(B36,RMS!B:E,4,FALSE)</f>
        <v>573854.14165042702</v>
      </c>
      <c r="K36" s="22">
        <f t="shared" si="1"/>
        <v>1.3262392953038216E-2</v>
      </c>
      <c r="L36" s="22">
        <f t="shared" si="2"/>
        <v>9.4957300461828709E-4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8864.1299999999992</v>
      </c>
      <c r="F39" s="25">
        <f>VLOOKUP(C39,RA!B8:I78,8,0)</f>
        <v>1082.3362</v>
      </c>
      <c r="G39" s="16">
        <f t="shared" si="0"/>
        <v>7781.7937999999995</v>
      </c>
      <c r="H39" s="27">
        <f>RA!J43</f>
        <v>12.210292493454</v>
      </c>
      <c r="I39" s="20">
        <f>VLOOKUP(B39,RMS!B:D,3,FALSE)</f>
        <v>8864.1297935103194</v>
      </c>
      <c r="J39" s="21">
        <f>VLOOKUP(B39,RMS!B:E,4,FALSE)</f>
        <v>7781.7937372362203</v>
      </c>
      <c r="K39" s="22">
        <f t="shared" si="1"/>
        <v>2.0648967984016053E-4</v>
      </c>
      <c r="L39" s="22">
        <f t="shared" si="2"/>
        <v>6.27637791694724E-5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15456929.817</v>
      </c>
      <c r="E7" s="44">
        <v>15104601.4057</v>
      </c>
      <c r="F7" s="45">
        <v>102.33258992962899</v>
      </c>
      <c r="G7" s="44">
        <v>17959678.8895</v>
      </c>
      <c r="H7" s="45">
        <v>-13.9353776194919</v>
      </c>
      <c r="I7" s="44">
        <v>1734359.1680000001</v>
      </c>
      <c r="J7" s="45">
        <v>11.2205928896209</v>
      </c>
      <c r="K7" s="44">
        <v>2543442.4600999998</v>
      </c>
      <c r="L7" s="45">
        <v>14.1619595525564</v>
      </c>
      <c r="M7" s="45">
        <v>-0.31810560089029399</v>
      </c>
      <c r="N7" s="44">
        <v>376494053.92269999</v>
      </c>
      <c r="O7" s="44">
        <v>1420439764.2379</v>
      </c>
      <c r="P7" s="44">
        <v>840164</v>
      </c>
      <c r="Q7" s="44">
        <v>1101289</v>
      </c>
      <c r="R7" s="45">
        <v>-23.710851556675902</v>
      </c>
      <c r="S7" s="44">
        <v>18.397515029208598</v>
      </c>
      <c r="T7" s="44">
        <v>19.514649106637801</v>
      </c>
      <c r="U7" s="46">
        <v>-6.0722009230897402</v>
      </c>
    </row>
    <row r="8" spans="1:23" ht="12" thickBot="1">
      <c r="A8" s="68">
        <v>41687</v>
      </c>
      <c r="B8" s="71" t="s">
        <v>6</v>
      </c>
      <c r="C8" s="72"/>
      <c r="D8" s="47">
        <v>870304.96259999997</v>
      </c>
      <c r="E8" s="47">
        <v>766337.12650000001</v>
      </c>
      <c r="F8" s="48">
        <v>113.566853608521</v>
      </c>
      <c r="G8" s="47">
        <v>708314.6213</v>
      </c>
      <c r="H8" s="48">
        <v>22.8698288061162</v>
      </c>
      <c r="I8" s="47">
        <v>25307.827499999999</v>
      </c>
      <c r="J8" s="48">
        <v>2.9079263692113102</v>
      </c>
      <c r="K8" s="47">
        <v>177552.2512</v>
      </c>
      <c r="L8" s="48">
        <v>25.066862360419801</v>
      </c>
      <c r="M8" s="48">
        <v>-0.85746264928236504</v>
      </c>
      <c r="N8" s="47">
        <v>15046647.487</v>
      </c>
      <c r="O8" s="47">
        <v>56950143.1259</v>
      </c>
      <c r="P8" s="47">
        <v>35461</v>
      </c>
      <c r="Q8" s="47">
        <v>50362</v>
      </c>
      <c r="R8" s="48">
        <v>-29.587784440649699</v>
      </c>
      <c r="S8" s="47">
        <v>24.542595036801</v>
      </c>
      <c r="T8" s="47">
        <v>23.5454334815933</v>
      </c>
      <c r="U8" s="49">
        <v>4.0629833712062799</v>
      </c>
    </row>
    <row r="9" spans="1:23" ht="12" thickBot="1">
      <c r="A9" s="69"/>
      <c r="B9" s="71" t="s">
        <v>7</v>
      </c>
      <c r="C9" s="72"/>
      <c r="D9" s="47">
        <v>199454.1876</v>
      </c>
      <c r="E9" s="47">
        <v>147776.28779999999</v>
      </c>
      <c r="F9" s="48">
        <v>134.970359974085</v>
      </c>
      <c r="G9" s="47">
        <v>191441.14120000001</v>
      </c>
      <c r="H9" s="48">
        <v>4.1856449192541696</v>
      </c>
      <c r="I9" s="47">
        <v>41094.645499999999</v>
      </c>
      <c r="J9" s="48">
        <v>20.603551118422299</v>
      </c>
      <c r="K9" s="47">
        <v>43115.1849</v>
      </c>
      <c r="L9" s="48">
        <v>22.521378962611401</v>
      </c>
      <c r="M9" s="48">
        <v>-4.6863753563539001E-2</v>
      </c>
      <c r="N9" s="47">
        <v>4396381.3323999997</v>
      </c>
      <c r="O9" s="47">
        <v>9820738.0167999994</v>
      </c>
      <c r="P9" s="47">
        <v>10347</v>
      </c>
      <c r="Q9" s="47">
        <v>16368</v>
      </c>
      <c r="R9" s="48">
        <v>-36.785190615835802</v>
      </c>
      <c r="S9" s="47">
        <v>19.2765233980864</v>
      </c>
      <c r="T9" s="47">
        <v>23.228471554252199</v>
      </c>
      <c r="U9" s="49">
        <v>-20.501353250027002</v>
      </c>
    </row>
    <row r="10" spans="1:23" ht="12" thickBot="1">
      <c r="A10" s="69"/>
      <c r="B10" s="71" t="s">
        <v>8</v>
      </c>
      <c r="C10" s="72"/>
      <c r="D10" s="47">
        <v>145714.3002</v>
      </c>
      <c r="E10" s="47">
        <v>107359.15670000001</v>
      </c>
      <c r="F10" s="48">
        <v>135.72601041118301</v>
      </c>
      <c r="G10" s="47">
        <v>257034.5577</v>
      </c>
      <c r="H10" s="48">
        <v>-43.309451653550902</v>
      </c>
      <c r="I10" s="47">
        <v>37601.6175</v>
      </c>
      <c r="J10" s="48">
        <v>25.805029052323601</v>
      </c>
      <c r="K10" s="47">
        <v>58604.144899999999</v>
      </c>
      <c r="L10" s="48">
        <v>22.800103388588099</v>
      </c>
      <c r="M10" s="48">
        <v>-0.35837955550478501</v>
      </c>
      <c r="N10" s="47">
        <v>5646843.0553000001</v>
      </c>
      <c r="O10" s="47">
        <v>14723953.035399999</v>
      </c>
      <c r="P10" s="47">
        <v>92195</v>
      </c>
      <c r="Q10" s="47">
        <v>125444</v>
      </c>
      <c r="R10" s="48">
        <v>-26.5050540480214</v>
      </c>
      <c r="S10" s="47">
        <v>1.5805011139432701</v>
      </c>
      <c r="T10" s="47">
        <v>2.0289740976053099</v>
      </c>
      <c r="U10" s="49">
        <v>-28.3753665027869</v>
      </c>
    </row>
    <row r="11" spans="1:23" ht="12" thickBot="1">
      <c r="A11" s="69"/>
      <c r="B11" s="71" t="s">
        <v>9</v>
      </c>
      <c r="C11" s="72"/>
      <c r="D11" s="47">
        <v>149447.07329999999</v>
      </c>
      <c r="E11" s="47">
        <v>67986.599700000006</v>
      </c>
      <c r="F11" s="48">
        <v>219.818425924308</v>
      </c>
      <c r="G11" s="47">
        <v>72916.116599999994</v>
      </c>
      <c r="H11" s="48">
        <v>104.957532392777</v>
      </c>
      <c r="I11" s="47">
        <v>21143.152900000001</v>
      </c>
      <c r="J11" s="48">
        <v>14.147585786144701</v>
      </c>
      <c r="K11" s="47">
        <v>13973.1744</v>
      </c>
      <c r="L11" s="48">
        <v>19.163355169685499</v>
      </c>
      <c r="M11" s="48">
        <v>0.51312452666446395</v>
      </c>
      <c r="N11" s="47">
        <v>1954956.7794000001</v>
      </c>
      <c r="O11" s="47">
        <v>6136452.7445</v>
      </c>
      <c r="P11" s="47">
        <v>4832</v>
      </c>
      <c r="Q11" s="47">
        <v>5994</v>
      </c>
      <c r="R11" s="48">
        <v>-19.3860527193861</v>
      </c>
      <c r="S11" s="47">
        <v>30.9286161630795</v>
      </c>
      <c r="T11" s="47">
        <v>21.295673123123098</v>
      </c>
      <c r="U11" s="49">
        <v>31.145729214537301</v>
      </c>
    </row>
    <row r="12" spans="1:23" ht="12" thickBot="1">
      <c r="A12" s="69"/>
      <c r="B12" s="71" t="s">
        <v>10</v>
      </c>
      <c r="C12" s="72"/>
      <c r="D12" s="47">
        <v>308831.68089999998</v>
      </c>
      <c r="E12" s="47">
        <v>257136.56959999999</v>
      </c>
      <c r="F12" s="48">
        <v>120.104145972087</v>
      </c>
      <c r="G12" s="47">
        <v>162437.40760000001</v>
      </c>
      <c r="H12" s="48">
        <v>90.123497698568301</v>
      </c>
      <c r="I12" s="47">
        <v>38945.071600000003</v>
      </c>
      <c r="J12" s="48">
        <v>12.610452232914</v>
      </c>
      <c r="K12" s="47">
        <v>22793.136399999999</v>
      </c>
      <c r="L12" s="48">
        <v>14.0319503596904</v>
      </c>
      <c r="M12" s="48">
        <v>0.70863153348215902</v>
      </c>
      <c r="N12" s="47">
        <v>4459202.6113999998</v>
      </c>
      <c r="O12" s="47">
        <v>16989694.866099998</v>
      </c>
      <c r="P12" s="47">
        <v>3163</v>
      </c>
      <c r="Q12" s="47">
        <v>4764</v>
      </c>
      <c r="R12" s="48">
        <v>-33.606213266162897</v>
      </c>
      <c r="S12" s="47">
        <v>97.638849478343403</v>
      </c>
      <c r="T12" s="47">
        <v>93.436789840470198</v>
      </c>
      <c r="U12" s="49">
        <v>4.3036759039292001</v>
      </c>
    </row>
    <row r="13" spans="1:23" ht="12" thickBot="1">
      <c r="A13" s="69"/>
      <c r="B13" s="71" t="s">
        <v>11</v>
      </c>
      <c r="C13" s="72"/>
      <c r="D13" s="47">
        <v>458372.69579999999</v>
      </c>
      <c r="E13" s="47">
        <v>330923.88740000001</v>
      </c>
      <c r="F13" s="48">
        <v>138.513027693872</v>
      </c>
      <c r="G13" s="47">
        <v>412444.25569999998</v>
      </c>
      <c r="H13" s="48">
        <v>11.135672146057701</v>
      </c>
      <c r="I13" s="47">
        <v>78014.073799999998</v>
      </c>
      <c r="J13" s="48">
        <v>17.0197907761154</v>
      </c>
      <c r="K13" s="47">
        <v>59865.582799999996</v>
      </c>
      <c r="L13" s="48">
        <v>14.514830058281699</v>
      </c>
      <c r="M13" s="48">
        <v>0.30315400186833202</v>
      </c>
      <c r="N13" s="47">
        <v>8511116.3760000002</v>
      </c>
      <c r="O13" s="47">
        <v>26536076.807</v>
      </c>
      <c r="P13" s="47">
        <v>16261</v>
      </c>
      <c r="Q13" s="47">
        <v>25778</v>
      </c>
      <c r="R13" s="48">
        <v>-36.919078283807899</v>
      </c>
      <c r="S13" s="47">
        <v>28.188469085542099</v>
      </c>
      <c r="T13" s="47">
        <v>27.103261443866899</v>
      </c>
      <c r="U13" s="49">
        <v>3.8498282343110199</v>
      </c>
    </row>
    <row r="14" spans="1:23" ht="12" thickBot="1">
      <c r="A14" s="69"/>
      <c r="B14" s="71" t="s">
        <v>12</v>
      </c>
      <c r="C14" s="72"/>
      <c r="D14" s="47">
        <v>143740.9412</v>
      </c>
      <c r="E14" s="47">
        <v>140131.91740000001</v>
      </c>
      <c r="F14" s="48">
        <v>102.57544738340999</v>
      </c>
      <c r="G14" s="47">
        <v>156769.98499999999</v>
      </c>
      <c r="H14" s="48">
        <v>-8.3109300546274802</v>
      </c>
      <c r="I14" s="47">
        <v>11360.8493</v>
      </c>
      <c r="J14" s="48">
        <v>7.9036975861961301</v>
      </c>
      <c r="K14" s="47">
        <v>20192.9362</v>
      </c>
      <c r="L14" s="48">
        <v>12.880613722071899</v>
      </c>
      <c r="M14" s="48">
        <v>-0.43738497524693798</v>
      </c>
      <c r="N14" s="47">
        <v>2912485.4807000002</v>
      </c>
      <c r="O14" s="47">
        <v>12338920.1865</v>
      </c>
      <c r="P14" s="47">
        <v>3748</v>
      </c>
      <c r="Q14" s="47">
        <v>4793</v>
      </c>
      <c r="R14" s="48">
        <v>-21.802628833715801</v>
      </c>
      <c r="S14" s="47">
        <v>38.351371718249702</v>
      </c>
      <c r="T14" s="47">
        <v>44.091544731900697</v>
      </c>
      <c r="U14" s="49">
        <v>-14.9673212625129</v>
      </c>
    </row>
    <row r="15" spans="1:23" ht="12" thickBot="1">
      <c r="A15" s="69"/>
      <c r="B15" s="71" t="s">
        <v>13</v>
      </c>
      <c r="C15" s="72"/>
      <c r="D15" s="47">
        <v>151492.26149999999</v>
      </c>
      <c r="E15" s="47">
        <v>63306.445299999999</v>
      </c>
      <c r="F15" s="48">
        <v>239.29990190114199</v>
      </c>
      <c r="G15" s="47">
        <v>89443.837799999994</v>
      </c>
      <c r="H15" s="48">
        <v>69.371378986155307</v>
      </c>
      <c r="I15" s="47">
        <v>663.24779999999998</v>
      </c>
      <c r="J15" s="48">
        <v>0.43780968970484302</v>
      </c>
      <c r="K15" s="47">
        <v>5635.6653999999999</v>
      </c>
      <c r="L15" s="48">
        <v>6.30078665967081</v>
      </c>
      <c r="M15" s="48">
        <v>-0.88231242401296595</v>
      </c>
      <c r="N15" s="47">
        <v>2189395.3187000002</v>
      </c>
      <c r="O15" s="47">
        <v>7996819.5392000005</v>
      </c>
      <c r="P15" s="47">
        <v>5758</v>
      </c>
      <c r="Q15" s="47">
        <v>7370</v>
      </c>
      <c r="R15" s="48">
        <v>-21.872455902306701</v>
      </c>
      <c r="S15" s="47">
        <v>26.309875217089299</v>
      </c>
      <c r="T15" s="47">
        <v>24.826590461329701</v>
      </c>
      <c r="U15" s="49">
        <v>5.6377491094906702</v>
      </c>
    </row>
    <row r="16" spans="1:23" ht="12" thickBot="1">
      <c r="A16" s="69"/>
      <c r="B16" s="71" t="s">
        <v>14</v>
      </c>
      <c r="C16" s="72"/>
      <c r="D16" s="47">
        <v>599748.24809999997</v>
      </c>
      <c r="E16" s="47">
        <v>460248.58649999998</v>
      </c>
      <c r="F16" s="48">
        <v>130.30963390041799</v>
      </c>
      <c r="G16" s="47">
        <v>1128989.7287999999</v>
      </c>
      <c r="H16" s="48">
        <v>-46.877439820690803</v>
      </c>
      <c r="I16" s="47">
        <v>39371.699000000001</v>
      </c>
      <c r="J16" s="48">
        <v>6.5647042946318503</v>
      </c>
      <c r="K16" s="47">
        <v>99560.449299999993</v>
      </c>
      <c r="L16" s="48">
        <v>8.8185434074606306</v>
      </c>
      <c r="M16" s="48">
        <v>-0.60454478382913501</v>
      </c>
      <c r="N16" s="47">
        <v>23875191.801600002</v>
      </c>
      <c r="O16" s="47">
        <v>72285776.523100004</v>
      </c>
      <c r="P16" s="47">
        <v>35156</v>
      </c>
      <c r="Q16" s="47">
        <v>55880</v>
      </c>
      <c r="R16" s="48">
        <v>-37.086614173228398</v>
      </c>
      <c r="S16" s="47">
        <v>17.059627036636702</v>
      </c>
      <c r="T16" s="47">
        <v>17.4595122387258</v>
      </c>
      <c r="U16" s="49">
        <v>-2.3440442234191301</v>
      </c>
    </row>
    <row r="17" spans="1:21" ht="12" thickBot="1">
      <c r="A17" s="69"/>
      <c r="B17" s="71" t="s">
        <v>15</v>
      </c>
      <c r="C17" s="72"/>
      <c r="D17" s="47">
        <v>603628.93359999999</v>
      </c>
      <c r="E17" s="47">
        <v>352687.24329999997</v>
      </c>
      <c r="F17" s="48">
        <v>171.15133735827999</v>
      </c>
      <c r="G17" s="47">
        <v>1433935.0248</v>
      </c>
      <c r="H17" s="48">
        <v>-57.904024717982502</v>
      </c>
      <c r="I17" s="47">
        <v>-36290.869599999998</v>
      </c>
      <c r="J17" s="48">
        <v>-6.0121156525025796</v>
      </c>
      <c r="K17" s="47">
        <v>132131.54829999999</v>
      </c>
      <c r="L17" s="48">
        <v>9.2146119604289094</v>
      </c>
      <c r="M17" s="48">
        <v>-1.27465711305829</v>
      </c>
      <c r="N17" s="47">
        <v>29492378.752900001</v>
      </c>
      <c r="O17" s="47">
        <v>97524350.992599994</v>
      </c>
      <c r="P17" s="47">
        <v>11625</v>
      </c>
      <c r="Q17" s="47">
        <v>14612</v>
      </c>
      <c r="R17" s="48">
        <v>-20.442102381604201</v>
      </c>
      <c r="S17" s="47">
        <v>51.9250695569892</v>
      </c>
      <c r="T17" s="47">
        <v>51.212893156309903</v>
      </c>
      <c r="U17" s="49">
        <v>1.3715463585421399</v>
      </c>
    </row>
    <row r="18" spans="1:21" ht="12" thickBot="1">
      <c r="A18" s="69"/>
      <c r="B18" s="71" t="s">
        <v>16</v>
      </c>
      <c r="C18" s="72"/>
      <c r="D18" s="47">
        <v>1669252.477</v>
      </c>
      <c r="E18" s="47">
        <v>1472236.4605</v>
      </c>
      <c r="F18" s="48">
        <v>113.382090566694</v>
      </c>
      <c r="G18" s="47">
        <v>2558393.2908000001</v>
      </c>
      <c r="H18" s="48">
        <v>-34.753875293425601</v>
      </c>
      <c r="I18" s="47">
        <v>252717.7101</v>
      </c>
      <c r="J18" s="48">
        <v>15.1395737662278</v>
      </c>
      <c r="K18" s="47">
        <v>267085.36410000001</v>
      </c>
      <c r="L18" s="48">
        <v>10.4395741288269</v>
      </c>
      <c r="M18" s="48">
        <v>-5.3794239337728998E-2</v>
      </c>
      <c r="N18" s="47">
        <v>53106362.530500002</v>
      </c>
      <c r="O18" s="47">
        <v>221191758.57049999</v>
      </c>
      <c r="P18" s="47">
        <v>77865</v>
      </c>
      <c r="Q18" s="47">
        <v>109534</v>
      </c>
      <c r="R18" s="48">
        <v>-28.912483794985999</v>
      </c>
      <c r="S18" s="47">
        <v>21.437776626211999</v>
      </c>
      <c r="T18" s="47">
        <v>21.346362080267301</v>
      </c>
      <c r="U18" s="49">
        <v>0.426418035501621</v>
      </c>
    </row>
    <row r="19" spans="1:21" ht="12" thickBot="1">
      <c r="A19" s="69"/>
      <c r="B19" s="71" t="s">
        <v>17</v>
      </c>
      <c r="C19" s="72"/>
      <c r="D19" s="47">
        <v>630439.80279999995</v>
      </c>
      <c r="E19" s="47">
        <v>510956.89270000003</v>
      </c>
      <c r="F19" s="48">
        <v>123.384146844292</v>
      </c>
      <c r="G19" s="47">
        <v>974020.76170000003</v>
      </c>
      <c r="H19" s="48">
        <v>-35.274500545587301</v>
      </c>
      <c r="I19" s="47">
        <v>77215.837599999999</v>
      </c>
      <c r="J19" s="48">
        <v>12.247931881372001</v>
      </c>
      <c r="K19" s="47">
        <v>151488.3297</v>
      </c>
      <c r="L19" s="48">
        <v>15.552885077685699</v>
      </c>
      <c r="M19" s="48">
        <v>-0.490285240104539</v>
      </c>
      <c r="N19" s="47">
        <v>19054710.756299999</v>
      </c>
      <c r="O19" s="47">
        <v>60640091.3935</v>
      </c>
      <c r="P19" s="47">
        <v>14527</v>
      </c>
      <c r="Q19" s="47">
        <v>19799</v>
      </c>
      <c r="R19" s="48">
        <v>-26.627607454922</v>
      </c>
      <c r="S19" s="47">
        <v>43.3977973979487</v>
      </c>
      <c r="T19" s="47">
        <v>42.929325683115302</v>
      </c>
      <c r="U19" s="49">
        <v>1.0794826994041999</v>
      </c>
    </row>
    <row r="20" spans="1:21" ht="12" thickBot="1">
      <c r="A20" s="69"/>
      <c r="B20" s="71" t="s">
        <v>18</v>
      </c>
      <c r="C20" s="72"/>
      <c r="D20" s="47">
        <v>645217.46869999997</v>
      </c>
      <c r="E20" s="47">
        <v>769975.29839999997</v>
      </c>
      <c r="F20" s="48">
        <v>83.797164667588007</v>
      </c>
      <c r="G20" s="47">
        <v>722965.0405</v>
      </c>
      <c r="H20" s="48">
        <v>-10.7539877372535</v>
      </c>
      <c r="I20" s="47">
        <v>68535.926300000006</v>
      </c>
      <c r="J20" s="48">
        <v>10.6221436375689</v>
      </c>
      <c r="K20" s="47">
        <v>81616.698199999999</v>
      </c>
      <c r="L20" s="48">
        <v>11.289162494434599</v>
      </c>
      <c r="M20" s="48">
        <v>-0.16027078022619601</v>
      </c>
      <c r="N20" s="47">
        <v>15072428.693</v>
      </c>
      <c r="O20" s="47">
        <v>81909429.229599997</v>
      </c>
      <c r="P20" s="47">
        <v>29745</v>
      </c>
      <c r="Q20" s="47">
        <v>36517</v>
      </c>
      <c r="R20" s="48">
        <v>-18.5447873593121</v>
      </c>
      <c r="S20" s="47">
        <v>21.691627792906399</v>
      </c>
      <c r="T20" s="47">
        <v>21.729259186132499</v>
      </c>
      <c r="U20" s="49">
        <v>-0.17348349135153601</v>
      </c>
    </row>
    <row r="21" spans="1:21" ht="12" thickBot="1">
      <c r="A21" s="69"/>
      <c r="B21" s="71" t="s">
        <v>19</v>
      </c>
      <c r="C21" s="72"/>
      <c r="D21" s="47">
        <v>410591.6398</v>
      </c>
      <c r="E21" s="47">
        <v>273979.0197</v>
      </c>
      <c r="F21" s="48">
        <v>149.86243846320301</v>
      </c>
      <c r="G21" s="47">
        <v>567041.81229999999</v>
      </c>
      <c r="H21" s="48">
        <v>-27.590588402187901</v>
      </c>
      <c r="I21" s="47">
        <v>44359.724000000002</v>
      </c>
      <c r="J21" s="48">
        <v>10.8038546575395</v>
      </c>
      <c r="K21" s="47">
        <v>70329.917799999996</v>
      </c>
      <c r="L21" s="48">
        <v>12.402950941965299</v>
      </c>
      <c r="M21" s="48">
        <v>-0.36926239376324099</v>
      </c>
      <c r="N21" s="47">
        <v>11678394.4564</v>
      </c>
      <c r="O21" s="47">
        <v>35210926.487899996</v>
      </c>
      <c r="P21" s="47">
        <v>34740</v>
      </c>
      <c r="Q21" s="47">
        <v>44539</v>
      </c>
      <c r="R21" s="48">
        <v>-22.000942993780701</v>
      </c>
      <c r="S21" s="47">
        <v>11.8189879044329</v>
      </c>
      <c r="T21" s="47">
        <v>12.5761351512158</v>
      </c>
      <c r="U21" s="49">
        <v>-6.4061936005440403</v>
      </c>
    </row>
    <row r="22" spans="1:21" ht="12" thickBot="1">
      <c r="A22" s="69"/>
      <c r="B22" s="71" t="s">
        <v>20</v>
      </c>
      <c r="C22" s="72"/>
      <c r="D22" s="47">
        <v>1004036.3878</v>
      </c>
      <c r="E22" s="47">
        <v>731153.66350000002</v>
      </c>
      <c r="F22" s="48">
        <v>137.32221254198799</v>
      </c>
      <c r="G22" s="47">
        <v>1392137.5316999999</v>
      </c>
      <c r="H22" s="48">
        <v>-27.878074907302601</v>
      </c>
      <c r="I22" s="47">
        <v>132774.23560000001</v>
      </c>
      <c r="J22" s="48">
        <v>13.2240461813271</v>
      </c>
      <c r="K22" s="47">
        <v>203802.75030000001</v>
      </c>
      <c r="L22" s="48">
        <v>14.6395557665289</v>
      </c>
      <c r="M22" s="48">
        <v>-0.34851597731358003</v>
      </c>
      <c r="N22" s="47">
        <v>35596173.407200001</v>
      </c>
      <c r="O22" s="47">
        <v>93405236.166099995</v>
      </c>
      <c r="P22" s="47">
        <v>58365</v>
      </c>
      <c r="Q22" s="47">
        <v>79316</v>
      </c>
      <c r="R22" s="48">
        <v>-26.4145947854153</v>
      </c>
      <c r="S22" s="47">
        <v>17.202713746252002</v>
      </c>
      <c r="T22" s="47">
        <v>17.059054561500801</v>
      </c>
      <c r="U22" s="49">
        <v>0.83509606025097805</v>
      </c>
    </row>
    <row r="23" spans="1:21" ht="12" thickBot="1">
      <c r="A23" s="69"/>
      <c r="B23" s="71" t="s">
        <v>21</v>
      </c>
      <c r="C23" s="72"/>
      <c r="D23" s="47">
        <v>2767065.6269</v>
      </c>
      <c r="E23" s="47">
        <v>3171865.2892999998</v>
      </c>
      <c r="F23" s="48">
        <v>87.2378040843804</v>
      </c>
      <c r="G23" s="47">
        <v>2200379.0964000002</v>
      </c>
      <c r="H23" s="48">
        <v>25.754040811746702</v>
      </c>
      <c r="I23" s="47">
        <v>277218.42369999998</v>
      </c>
      <c r="J23" s="48">
        <v>10.0184983328557</v>
      </c>
      <c r="K23" s="47">
        <v>396093.04109999997</v>
      </c>
      <c r="L23" s="48">
        <v>18.0011272488473</v>
      </c>
      <c r="M23" s="48">
        <v>-0.30011791439170499</v>
      </c>
      <c r="N23" s="47">
        <v>45251177.286600001</v>
      </c>
      <c r="O23" s="47">
        <v>157324462.1649</v>
      </c>
      <c r="P23" s="47">
        <v>87189</v>
      </c>
      <c r="Q23" s="47">
        <v>132784</v>
      </c>
      <c r="R23" s="48">
        <v>-34.337721412218301</v>
      </c>
      <c r="S23" s="47">
        <v>31.736407424101699</v>
      </c>
      <c r="T23" s="47">
        <v>34.829786153452197</v>
      </c>
      <c r="U23" s="49">
        <v>-9.7470979875351293</v>
      </c>
    </row>
    <row r="24" spans="1:21" ht="12" thickBot="1">
      <c r="A24" s="69"/>
      <c r="B24" s="71" t="s">
        <v>22</v>
      </c>
      <c r="C24" s="72"/>
      <c r="D24" s="47">
        <v>243481.0024</v>
      </c>
      <c r="E24" s="47">
        <v>204470.83619999999</v>
      </c>
      <c r="F24" s="48">
        <v>119.078596696227</v>
      </c>
      <c r="G24" s="47">
        <v>335683.1213</v>
      </c>
      <c r="H24" s="48">
        <v>-27.467010716216201</v>
      </c>
      <c r="I24" s="47">
        <v>44554.455699999999</v>
      </c>
      <c r="J24" s="48">
        <v>18.298945404703201</v>
      </c>
      <c r="K24" s="47">
        <v>63041.5265</v>
      </c>
      <c r="L24" s="48">
        <v>18.780070399684998</v>
      </c>
      <c r="M24" s="48">
        <v>-0.293252270786939</v>
      </c>
      <c r="N24" s="47">
        <v>6438177.9077000003</v>
      </c>
      <c r="O24" s="47">
        <v>23694851.402399998</v>
      </c>
      <c r="P24" s="47">
        <v>25066</v>
      </c>
      <c r="Q24" s="47">
        <v>30344</v>
      </c>
      <c r="R24" s="48">
        <v>-17.393883469549198</v>
      </c>
      <c r="S24" s="47">
        <v>9.7135962020266504</v>
      </c>
      <c r="T24" s="47">
        <v>9.8998900902979194</v>
      </c>
      <c r="U24" s="49">
        <v>-1.91786733148737</v>
      </c>
    </row>
    <row r="25" spans="1:21" ht="12" thickBot="1">
      <c r="A25" s="69"/>
      <c r="B25" s="71" t="s">
        <v>23</v>
      </c>
      <c r="C25" s="72"/>
      <c r="D25" s="47">
        <v>207480.1489</v>
      </c>
      <c r="E25" s="47">
        <v>164565.50719999999</v>
      </c>
      <c r="F25" s="48">
        <v>126.077543484155</v>
      </c>
      <c r="G25" s="47">
        <v>248350.2377</v>
      </c>
      <c r="H25" s="48">
        <v>-16.4566336551568</v>
      </c>
      <c r="I25" s="47">
        <v>12999.172500000001</v>
      </c>
      <c r="J25" s="48">
        <v>6.26526083045432</v>
      </c>
      <c r="K25" s="47">
        <v>31434.091899999999</v>
      </c>
      <c r="L25" s="48">
        <v>12.657161994735601</v>
      </c>
      <c r="M25" s="48">
        <v>-0.58646260431655695</v>
      </c>
      <c r="N25" s="47">
        <v>6113004.9687000001</v>
      </c>
      <c r="O25" s="47">
        <v>27578816.920400001</v>
      </c>
      <c r="P25" s="47">
        <v>14089</v>
      </c>
      <c r="Q25" s="47">
        <v>17094</v>
      </c>
      <c r="R25" s="48">
        <v>-17.579267579267601</v>
      </c>
      <c r="S25" s="47">
        <v>14.72639285258</v>
      </c>
      <c r="T25" s="47">
        <v>15.2740531473031</v>
      </c>
      <c r="U25" s="49">
        <v>-3.71890319785386</v>
      </c>
    </row>
    <row r="26" spans="1:21" ht="12" thickBot="1">
      <c r="A26" s="69"/>
      <c r="B26" s="71" t="s">
        <v>24</v>
      </c>
      <c r="C26" s="72"/>
      <c r="D26" s="47">
        <v>397850.0404</v>
      </c>
      <c r="E26" s="47">
        <v>369371.0441</v>
      </c>
      <c r="F26" s="48">
        <v>107.71013233302899</v>
      </c>
      <c r="G26" s="47">
        <v>379485.72989999998</v>
      </c>
      <c r="H26" s="48">
        <v>4.8392624684040904</v>
      </c>
      <c r="I26" s="47">
        <v>78330.871400000004</v>
      </c>
      <c r="J26" s="48">
        <v>19.688541773489799</v>
      </c>
      <c r="K26" s="47">
        <v>91583.687399999995</v>
      </c>
      <c r="L26" s="48">
        <v>24.133631434344998</v>
      </c>
      <c r="M26" s="48">
        <v>-0.144707167577968</v>
      </c>
      <c r="N26" s="47">
        <v>7956564.0795999998</v>
      </c>
      <c r="O26" s="47">
        <v>47630006.320200004</v>
      </c>
      <c r="P26" s="47">
        <v>32492</v>
      </c>
      <c r="Q26" s="47">
        <v>39460</v>
      </c>
      <c r="R26" s="48">
        <v>-17.658388241257001</v>
      </c>
      <c r="S26" s="47">
        <v>12.244553748614999</v>
      </c>
      <c r="T26" s="47">
        <v>12.5408577116067</v>
      </c>
      <c r="U26" s="49">
        <v>-2.4198837219785201</v>
      </c>
    </row>
    <row r="27" spans="1:21" ht="12" thickBot="1">
      <c r="A27" s="69"/>
      <c r="B27" s="71" t="s">
        <v>25</v>
      </c>
      <c r="C27" s="72"/>
      <c r="D27" s="47">
        <v>227849.98790000001</v>
      </c>
      <c r="E27" s="47">
        <v>241742.6918</v>
      </c>
      <c r="F27" s="48">
        <v>94.2531028356821</v>
      </c>
      <c r="G27" s="47">
        <v>240159.20069999999</v>
      </c>
      <c r="H27" s="48">
        <v>-5.1254387773285304</v>
      </c>
      <c r="I27" s="47">
        <v>67201.734500000006</v>
      </c>
      <c r="J27" s="48">
        <v>29.493850370312</v>
      </c>
      <c r="K27" s="47">
        <v>70095.955799999996</v>
      </c>
      <c r="L27" s="48">
        <v>29.1872872643184</v>
      </c>
      <c r="M27" s="48">
        <v>-4.1289419153621998E-2</v>
      </c>
      <c r="N27" s="47">
        <v>4594338.4555000002</v>
      </c>
      <c r="O27" s="47">
        <v>15744490.512399999</v>
      </c>
      <c r="P27" s="47">
        <v>30849</v>
      </c>
      <c r="Q27" s="47">
        <v>37398</v>
      </c>
      <c r="R27" s="48">
        <v>-17.511631638055501</v>
      </c>
      <c r="S27" s="47">
        <v>7.3859764627702704</v>
      </c>
      <c r="T27" s="47">
        <v>7.5081843226910499</v>
      </c>
      <c r="U27" s="49">
        <v>-1.6545931406197401</v>
      </c>
    </row>
    <row r="28" spans="1:21" ht="12" thickBot="1">
      <c r="A28" s="69"/>
      <c r="B28" s="71" t="s">
        <v>26</v>
      </c>
      <c r="C28" s="72"/>
      <c r="D28" s="47">
        <v>641981.22120000003</v>
      </c>
      <c r="E28" s="47">
        <v>710756.37470000004</v>
      </c>
      <c r="F28" s="48">
        <v>90.323667018951596</v>
      </c>
      <c r="G28" s="47">
        <v>601287.54839999997</v>
      </c>
      <c r="H28" s="48">
        <v>6.7677557781271203</v>
      </c>
      <c r="I28" s="47">
        <v>49130.595699999998</v>
      </c>
      <c r="J28" s="48">
        <v>7.65296461603105</v>
      </c>
      <c r="K28" s="47">
        <v>44910.309800000003</v>
      </c>
      <c r="L28" s="48">
        <v>7.4690237507003703</v>
      </c>
      <c r="M28" s="48">
        <v>9.3971427024091003E-2</v>
      </c>
      <c r="N28" s="47">
        <v>12104296.0866</v>
      </c>
      <c r="O28" s="47">
        <v>63344940.283399999</v>
      </c>
      <c r="P28" s="47">
        <v>34099</v>
      </c>
      <c r="Q28" s="47">
        <v>36179</v>
      </c>
      <c r="R28" s="48">
        <v>-5.7491915199425101</v>
      </c>
      <c r="S28" s="47">
        <v>18.826980885069901</v>
      </c>
      <c r="T28" s="47">
        <v>19.6015610823959</v>
      </c>
      <c r="U28" s="49">
        <v>-4.11420292002407</v>
      </c>
    </row>
    <row r="29" spans="1:21" ht="12" thickBot="1">
      <c r="A29" s="69"/>
      <c r="B29" s="71" t="s">
        <v>27</v>
      </c>
      <c r="C29" s="72"/>
      <c r="D29" s="47">
        <v>635907.86060000001</v>
      </c>
      <c r="E29" s="47">
        <v>544290.99699999997</v>
      </c>
      <c r="F29" s="48">
        <v>116.832331253864</v>
      </c>
      <c r="G29" s="47">
        <v>525724.30420000001</v>
      </c>
      <c r="H29" s="48">
        <v>20.958429260307401</v>
      </c>
      <c r="I29" s="47">
        <v>109764.0174</v>
      </c>
      <c r="J29" s="48">
        <v>17.260993958532602</v>
      </c>
      <c r="K29" s="47">
        <v>94152.401700000002</v>
      </c>
      <c r="L29" s="48">
        <v>17.909082944771299</v>
      </c>
      <c r="M29" s="48">
        <v>0.165812187667221</v>
      </c>
      <c r="N29" s="47">
        <v>12717262.5956</v>
      </c>
      <c r="O29" s="47">
        <v>37717426.601899996</v>
      </c>
      <c r="P29" s="47">
        <v>81714</v>
      </c>
      <c r="Q29" s="47">
        <v>87704</v>
      </c>
      <c r="R29" s="48">
        <v>-6.8297911155705604</v>
      </c>
      <c r="S29" s="47">
        <v>7.7821164133440996</v>
      </c>
      <c r="T29" s="47">
        <v>7.82859968302472</v>
      </c>
      <c r="U29" s="49">
        <v>-0.59730884519938798</v>
      </c>
    </row>
    <row r="30" spans="1:21" ht="12" thickBot="1">
      <c r="A30" s="69"/>
      <c r="B30" s="71" t="s">
        <v>28</v>
      </c>
      <c r="C30" s="72"/>
      <c r="D30" s="47">
        <v>730463.05130000005</v>
      </c>
      <c r="E30" s="47">
        <v>782604.97580000001</v>
      </c>
      <c r="F30" s="48">
        <v>93.337389089981301</v>
      </c>
      <c r="G30" s="47">
        <v>885447.59409999999</v>
      </c>
      <c r="H30" s="48">
        <v>-17.503525203830002</v>
      </c>
      <c r="I30" s="47">
        <v>111267.1632</v>
      </c>
      <c r="J30" s="48">
        <v>15.2324149732117</v>
      </c>
      <c r="K30" s="47">
        <v>171530.75769999999</v>
      </c>
      <c r="L30" s="48">
        <v>19.372208908009998</v>
      </c>
      <c r="M30" s="48">
        <v>-0.35132821254948599</v>
      </c>
      <c r="N30" s="47">
        <v>16036799.943299999</v>
      </c>
      <c r="O30" s="47">
        <v>69214448.558899999</v>
      </c>
      <c r="P30" s="47">
        <v>46220</v>
      </c>
      <c r="Q30" s="47">
        <v>54738</v>
      </c>
      <c r="R30" s="48">
        <v>-15.5614015857357</v>
      </c>
      <c r="S30" s="47">
        <v>15.804046977498899</v>
      </c>
      <c r="T30" s="47">
        <v>16.349759974788999</v>
      </c>
      <c r="U30" s="49">
        <v>-3.4529952870112202</v>
      </c>
    </row>
    <row r="31" spans="1:21" ht="12" thickBot="1">
      <c r="A31" s="69"/>
      <c r="B31" s="71" t="s">
        <v>29</v>
      </c>
      <c r="C31" s="72"/>
      <c r="D31" s="47">
        <v>486403.43320000003</v>
      </c>
      <c r="E31" s="47">
        <v>647095.86820000003</v>
      </c>
      <c r="F31" s="48">
        <v>75.167136293577101</v>
      </c>
      <c r="G31" s="47">
        <v>316465.13260000001</v>
      </c>
      <c r="H31" s="48">
        <v>53.6989017411898</v>
      </c>
      <c r="I31" s="47">
        <v>47044.183100000002</v>
      </c>
      <c r="J31" s="48">
        <v>9.6718443762826691</v>
      </c>
      <c r="K31" s="47">
        <v>25826.936900000001</v>
      </c>
      <c r="L31" s="48">
        <v>8.1610687053616999</v>
      </c>
      <c r="M31" s="48">
        <v>0.82151616671197303</v>
      </c>
      <c r="N31" s="47">
        <v>7212339.9342999998</v>
      </c>
      <c r="O31" s="47">
        <v>74332823.763999999</v>
      </c>
      <c r="P31" s="47">
        <v>18885</v>
      </c>
      <c r="Q31" s="47">
        <v>22041</v>
      </c>
      <c r="R31" s="48">
        <v>-14.3187695658092</v>
      </c>
      <c r="S31" s="47">
        <v>25.756072713794001</v>
      </c>
      <c r="T31" s="47">
        <v>25.524493707182099</v>
      </c>
      <c r="U31" s="49">
        <v>0.89912390442941803</v>
      </c>
    </row>
    <row r="32" spans="1:21" ht="12" thickBot="1">
      <c r="A32" s="69"/>
      <c r="B32" s="71" t="s">
        <v>30</v>
      </c>
      <c r="C32" s="72"/>
      <c r="D32" s="47">
        <v>137099.7708</v>
      </c>
      <c r="E32" s="47">
        <v>147705.46770000001</v>
      </c>
      <c r="F32" s="48">
        <v>92.819699185719401</v>
      </c>
      <c r="G32" s="47">
        <v>140276.91020000001</v>
      </c>
      <c r="H32" s="48">
        <v>-2.2649054612553199</v>
      </c>
      <c r="I32" s="47">
        <v>36841.716699999997</v>
      </c>
      <c r="J32" s="48">
        <v>26.872194231268502</v>
      </c>
      <c r="K32" s="47">
        <v>38632.570500000002</v>
      </c>
      <c r="L32" s="48">
        <v>27.5402205857825</v>
      </c>
      <c r="M32" s="48">
        <v>-4.6356061137583997E-2</v>
      </c>
      <c r="N32" s="47">
        <v>3823416.7198999999</v>
      </c>
      <c r="O32" s="47">
        <v>9628620.0667000003</v>
      </c>
      <c r="P32" s="47">
        <v>25754</v>
      </c>
      <c r="Q32" s="47">
        <v>30559</v>
      </c>
      <c r="R32" s="48">
        <v>-15.723682057659</v>
      </c>
      <c r="S32" s="47">
        <v>5.3234360021744198</v>
      </c>
      <c r="T32" s="47">
        <v>5.8007262770378603</v>
      </c>
      <c r="U32" s="49">
        <v>-8.9658309908954799</v>
      </c>
    </row>
    <row r="33" spans="1:21" ht="12" thickBot="1">
      <c r="A33" s="69"/>
      <c r="B33" s="71" t="s">
        <v>31</v>
      </c>
      <c r="C33" s="72"/>
      <c r="D33" s="47">
        <v>-19.230699999999999</v>
      </c>
      <c r="E33" s="50"/>
      <c r="F33" s="50"/>
      <c r="G33" s="47">
        <v>106.24</v>
      </c>
      <c r="H33" s="48">
        <v>-118.101185993976</v>
      </c>
      <c r="I33" s="47">
        <v>-3.7439</v>
      </c>
      <c r="J33" s="48">
        <v>19.468350086060301</v>
      </c>
      <c r="K33" s="47">
        <v>20.906099999999999</v>
      </c>
      <c r="L33" s="48">
        <v>19.6781814759036</v>
      </c>
      <c r="M33" s="48">
        <v>-1.1790817034262699</v>
      </c>
      <c r="N33" s="47">
        <v>1696.8977</v>
      </c>
      <c r="O33" s="47">
        <v>3325.8038999999999</v>
      </c>
      <c r="P33" s="47">
        <v>2</v>
      </c>
      <c r="Q33" s="47">
        <v>8</v>
      </c>
      <c r="R33" s="48">
        <v>-75</v>
      </c>
      <c r="S33" s="47">
        <v>-9.6153499999999994</v>
      </c>
      <c r="T33" s="47">
        <v>4.8077249999999996</v>
      </c>
      <c r="U33" s="49">
        <v>150.00052000187199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3</v>
      </c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85785.105299999996</v>
      </c>
      <c r="E35" s="47">
        <v>88763.763900000005</v>
      </c>
      <c r="F35" s="48">
        <v>96.644285382765304</v>
      </c>
      <c r="G35" s="47">
        <v>96690.263500000001</v>
      </c>
      <c r="H35" s="48">
        <v>-11.278445011166999</v>
      </c>
      <c r="I35" s="47">
        <v>7514.0039999999999</v>
      </c>
      <c r="J35" s="48">
        <v>8.7591009811350098</v>
      </c>
      <c r="K35" s="47">
        <v>17310.804400000001</v>
      </c>
      <c r="L35" s="48">
        <v>17.9033583872693</v>
      </c>
      <c r="M35" s="48">
        <v>-0.56593559569074703</v>
      </c>
      <c r="N35" s="47">
        <v>2308647.2603000002</v>
      </c>
      <c r="O35" s="47">
        <v>16151371.585899999</v>
      </c>
      <c r="P35" s="47">
        <v>5898</v>
      </c>
      <c r="Q35" s="47">
        <v>6913</v>
      </c>
      <c r="R35" s="48">
        <v>-14.6824822797628</v>
      </c>
      <c r="S35" s="47">
        <v>14.5447787894201</v>
      </c>
      <c r="T35" s="47">
        <v>15.1372153623608</v>
      </c>
      <c r="U35" s="49">
        <v>-4.0731906721851896</v>
      </c>
    </row>
    <row r="36" spans="1:21" ht="12" thickBot="1">
      <c r="A36" s="69"/>
      <c r="B36" s="71" t="s">
        <v>37</v>
      </c>
      <c r="C36" s="72"/>
      <c r="D36" s="50"/>
      <c r="E36" s="47">
        <v>340969.2844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53438.057000000001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69"/>
      <c r="B38" s="71" t="s">
        <v>39</v>
      </c>
      <c r="C38" s="72"/>
      <c r="D38" s="50"/>
      <c r="E38" s="47">
        <v>150232.85709999999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280299.99939999997</v>
      </c>
      <c r="E39" s="47">
        <v>406484.49699999997</v>
      </c>
      <c r="F39" s="48">
        <v>68.957119267453905</v>
      </c>
      <c r="G39" s="47">
        <v>521759.08199999999</v>
      </c>
      <c r="H39" s="48">
        <v>-46.277887808764604</v>
      </c>
      <c r="I39" s="47">
        <v>16309.022999999999</v>
      </c>
      <c r="J39" s="48">
        <v>5.81841706561202</v>
      </c>
      <c r="K39" s="47">
        <v>29037.281299999999</v>
      </c>
      <c r="L39" s="48">
        <v>5.5652660972751402</v>
      </c>
      <c r="M39" s="48">
        <v>-0.43834194284573103</v>
      </c>
      <c r="N39" s="47">
        <v>6882617.5219999999</v>
      </c>
      <c r="O39" s="47">
        <v>19429798.869899999</v>
      </c>
      <c r="P39" s="47">
        <v>491</v>
      </c>
      <c r="Q39" s="47">
        <v>680</v>
      </c>
      <c r="R39" s="48">
        <v>-27.794117647058801</v>
      </c>
      <c r="S39" s="47">
        <v>570.87576252545796</v>
      </c>
      <c r="T39" s="47">
        <v>694.96354852941204</v>
      </c>
      <c r="U39" s="49">
        <v>-21.736390673692298</v>
      </c>
    </row>
    <row r="40" spans="1:21" ht="12" thickBot="1">
      <c r="A40" s="69"/>
      <c r="B40" s="71" t="s">
        <v>34</v>
      </c>
      <c r="C40" s="72"/>
      <c r="D40" s="47">
        <v>616144.60849999997</v>
      </c>
      <c r="E40" s="47">
        <v>451254.30119999999</v>
      </c>
      <c r="F40" s="48">
        <v>136.54044002716799</v>
      </c>
      <c r="G40" s="47">
        <v>529573.94700000004</v>
      </c>
      <c r="H40" s="48">
        <v>16.347228180392399</v>
      </c>
      <c r="I40" s="47">
        <v>42290.465900000003</v>
      </c>
      <c r="J40" s="48">
        <v>6.8637240862913398</v>
      </c>
      <c r="K40" s="47">
        <v>50700.9755</v>
      </c>
      <c r="L40" s="48">
        <v>9.5739180122469296</v>
      </c>
      <c r="M40" s="48">
        <v>-0.16588457158975201</v>
      </c>
      <c r="N40" s="47">
        <v>11237060.093900001</v>
      </c>
      <c r="O40" s="47">
        <v>41825636.380199999</v>
      </c>
      <c r="P40" s="47">
        <v>3598</v>
      </c>
      <c r="Q40" s="47">
        <v>4254</v>
      </c>
      <c r="R40" s="48">
        <v>-15.420780441937</v>
      </c>
      <c r="S40" s="47">
        <v>171.24641703724299</v>
      </c>
      <c r="T40" s="47">
        <v>181.476414339445</v>
      </c>
      <c r="U40" s="49">
        <v>-5.9738460396385697</v>
      </c>
    </row>
    <row r="41" spans="1:21" ht="12" thickBot="1">
      <c r="A41" s="69"/>
      <c r="B41" s="71" t="s">
        <v>40</v>
      </c>
      <c r="C41" s="72"/>
      <c r="D41" s="50"/>
      <c r="E41" s="47">
        <v>128857.03049999999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47937.407599999999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8864.1299999999992</v>
      </c>
      <c r="E43" s="52">
        <v>0</v>
      </c>
      <c r="F43" s="53"/>
      <c r="G43" s="52">
        <v>110005.368</v>
      </c>
      <c r="H43" s="54">
        <v>-91.942093225850599</v>
      </c>
      <c r="I43" s="52">
        <v>1082.3362</v>
      </c>
      <c r="J43" s="54">
        <v>12.210292493454</v>
      </c>
      <c r="K43" s="52">
        <v>11324.079599999999</v>
      </c>
      <c r="L43" s="54">
        <v>10.294115465347099</v>
      </c>
      <c r="M43" s="54">
        <v>-0.90442170682021705</v>
      </c>
      <c r="N43" s="52">
        <v>823982.33219999995</v>
      </c>
      <c r="O43" s="52">
        <v>3158374.3180999998</v>
      </c>
      <c r="P43" s="52">
        <v>30</v>
      </c>
      <c r="Q43" s="52">
        <v>63</v>
      </c>
      <c r="R43" s="54">
        <v>-52.380952380952401</v>
      </c>
      <c r="S43" s="52">
        <v>295.471</v>
      </c>
      <c r="T43" s="52">
        <v>705.41571587301598</v>
      </c>
      <c r="U43" s="55">
        <v>-138.74279231227999</v>
      </c>
    </row>
  </sheetData>
  <mergeCells count="41"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3:C23"/>
    <mergeCell ref="B26:C26"/>
    <mergeCell ref="B27:C27"/>
    <mergeCell ref="B28:C28"/>
    <mergeCell ref="B29:C29"/>
    <mergeCell ref="B25:C2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71344</v>
      </c>
      <c r="D2" s="32">
        <v>870305.82422051299</v>
      </c>
      <c r="E2" s="32">
        <v>844997.13822051301</v>
      </c>
      <c r="F2" s="32">
        <v>25308.686000000002</v>
      </c>
      <c r="G2" s="32">
        <v>844997.13822051301</v>
      </c>
      <c r="H2" s="32">
        <v>2.90802213379046E-2</v>
      </c>
    </row>
    <row r="3" spans="1:8" ht="14.25">
      <c r="A3" s="32">
        <v>2</v>
      </c>
      <c r="B3" s="33">
        <v>13</v>
      </c>
      <c r="C3" s="32">
        <v>29767.767</v>
      </c>
      <c r="D3" s="32">
        <v>199454.316707155</v>
      </c>
      <c r="E3" s="32">
        <v>158359.52065871001</v>
      </c>
      <c r="F3" s="32">
        <v>41094.7960484457</v>
      </c>
      <c r="G3" s="32">
        <v>158359.52065871001</v>
      </c>
      <c r="H3" s="32">
        <v>0.20603613261869</v>
      </c>
    </row>
    <row r="4" spans="1:8" ht="14.25">
      <c r="A4" s="32">
        <v>3</v>
      </c>
      <c r="B4" s="33">
        <v>14</v>
      </c>
      <c r="C4" s="32">
        <v>114204</v>
      </c>
      <c r="D4" s="32">
        <v>145716.28522734999</v>
      </c>
      <c r="E4" s="32">
        <v>108112.682611966</v>
      </c>
      <c r="F4" s="32">
        <v>37603.602615384603</v>
      </c>
      <c r="G4" s="32">
        <v>108112.682611966</v>
      </c>
      <c r="H4" s="32">
        <v>0.258060398374241</v>
      </c>
    </row>
    <row r="5" spans="1:8" ht="14.25">
      <c r="A5" s="32">
        <v>4</v>
      </c>
      <c r="B5" s="33">
        <v>15</v>
      </c>
      <c r="C5" s="32">
        <v>9975</v>
      </c>
      <c r="D5" s="32">
        <v>149447.13245213701</v>
      </c>
      <c r="E5" s="32">
        <v>128303.920389744</v>
      </c>
      <c r="F5" s="32">
        <v>21143.212062393199</v>
      </c>
      <c r="G5" s="32">
        <v>128303.920389744</v>
      </c>
      <c r="H5" s="32">
        <v>0.14147619773945599</v>
      </c>
    </row>
    <row r="6" spans="1:8" ht="14.25">
      <c r="A6" s="32">
        <v>5</v>
      </c>
      <c r="B6" s="33">
        <v>16</v>
      </c>
      <c r="C6" s="32">
        <v>5239</v>
      </c>
      <c r="D6" s="32">
        <v>308831.69394017098</v>
      </c>
      <c r="E6" s="32">
        <v>269886.606052991</v>
      </c>
      <c r="F6" s="32">
        <v>38945.087887179499</v>
      </c>
      <c r="G6" s="32">
        <v>269886.606052991</v>
      </c>
      <c r="H6" s="32">
        <v>0.12610456974252199</v>
      </c>
    </row>
    <row r="7" spans="1:8" ht="14.25">
      <c r="A7" s="32">
        <v>6</v>
      </c>
      <c r="B7" s="33">
        <v>17</v>
      </c>
      <c r="C7" s="32">
        <v>25758</v>
      </c>
      <c r="D7" s="32">
        <v>458373.04570085497</v>
      </c>
      <c r="E7" s="32">
        <v>380358.62205384602</v>
      </c>
      <c r="F7" s="32">
        <v>78014.423647008502</v>
      </c>
      <c r="G7" s="32">
        <v>380358.62205384602</v>
      </c>
      <c r="H7" s="32">
        <v>0.17019854107634999</v>
      </c>
    </row>
    <row r="8" spans="1:8" ht="14.25">
      <c r="A8" s="32">
        <v>7</v>
      </c>
      <c r="B8" s="33">
        <v>18</v>
      </c>
      <c r="C8" s="32">
        <v>52224</v>
      </c>
      <c r="D8" s="32">
        <v>143740.92964871801</v>
      </c>
      <c r="E8" s="32">
        <v>132380.08972906001</v>
      </c>
      <c r="F8" s="32">
        <v>11360.839919658099</v>
      </c>
      <c r="G8" s="32">
        <v>132380.08972906001</v>
      </c>
      <c r="H8" s="32">
        <v>7.9036916954846298E-2</v>
      </c>
    </row>
    <row r="9" spans="1:8" ht="14.25">
      <c r="A9" s="32">
        <v>8</v>
      </c>
      <c r="B9" s="33">
        <v>19</v>
      </c>
      <c r="C9" s="32">
        <v>17363</v>
      </c>
      <c r="D9" s="32">
        <v>151492.28661111099</v>
      </c>
      <c r="E9" s="32">
        <v>150829.01289487199</v>
      </c>
      <c r="F9" s="32">
        <v>663.27371623931595</v>
      </c>
      <c r="G9" s="32">
        <v>150829.01289487199</v>
      </c>
      <c r="H9" s="32">
        <v>4.3782672443381599E-3</v>
      </c>
    </row>
    <row r="10" spans="1:8" ht="14.25">
      <c r="A10" s="32">
        <v>9</v>
      </c>
      <c r="B10" s="33">
        <v>21</v>
      </c>
      <c r="C10" s="32">
        <v>127905</v>
      </c>
      <c r="D10" s="32">
        <v>599748.16509999998</v>
      </c>
      <c r="E10" s="32">
        <v>560376.54909999995</v>
      </c>
      <c r="F10" s="32">
        <v>39371.616000000002</v>
      </c>
      <c r="G10" s="32">
        <v>560376.54909999995</v>
      </c>
      <c r="H10" s="32">
        <v>6.5646913639886298E-2</v>
      </c>
    </row>
    <row r="11" spans="1:8" ht="14.25">
      <c r="A11" s="32">
        <v>10</v>
      </c>
      <c r="B11" s="33">
        <v>22</v>
      </c>
      <c r="C11" s="32">
        <v>30880</v>
      </c>
      <c r="D11" s="32">
        <v>603629.04385042703</v>
      </c>
      <c r="E11" s="32">
        <v>639919.80361453001</v>
      </c>
      <c r="F11" s="32">
        <v>-36290.7597641026</v>
      </c>
      <c r="G11" s="32">
        <v>639919.80361453001</v>
      </c>
      <c r="H11" s="32">
        <v>-6.01209635848719E-2</v>
      </c>
    </row>
    <row r="12" spans="1:8" ht="14.25">
      <c r="A12" s="32">
        <v>11</v>
      </c>
      <c r="B12" s="33">
        <v>23</v>
      </c>
      <c r="C12" s="32">
        <v>182023.277</v>
      </c>
      <c r="D12" s="32">
        <v>1669252.6707230799</v>
      </c>
      <c r="E12" s="32">
        <v>1416534.7891504299</v>
      </c>
      <c r="F12" s="32">
        <v>252717.88157264999</v>
      </c>
      <c r="G12" s="32">
        <v>1416534.7891504299</v>
      </c>
      <c r="H12" s="32">
        <v>0.15139582281643399</v>
      </c>
    </row>
    <row r="13" spans="1:8" ht="14.25">
      <c r="A13" s="32">
        <v>12</v>
      </c>
      <c r="B13" s="33">
        <v>24</v>
      </c>
      <c r="C13" s="32">
        <v>27029.333999999999</v>
      </c>
      <c r="D13" s="32">
        <v>630439.73327350395</v>
      </c>
      <c r="E13" s="32">
        <v>553223.96527692303</v>
      </c>
      <c r="F13" s="32">
        <v>77215.767996581199</v>
      </c>
      <c r="G13" s="32">
        <v>553223.96527692303</v>
      </c>
      <c r="H13" s="32">
        <v>0.122479221916495</v>
      </c>
    </row>
    <row r="14" spans="1:8" ht="14.25">
      <c r="A14" s="32">
        <v>13</v>
      </c>
      <c r="B14" s="33">
        <v>25</v>
      </c>
      <c r="C14" s="32">
        <v>60815</v>
      </c>
      <c r="D14" s="32">
        <v>645217.53170000005</v>
      </c>
      <c r="E14" s="32">
        <v>576681.54240000003</v>
      </c>
      <c r="F14" s="32">
        <v>68535.989300000001</v>
      </c>
      <c r="G14" s="32">
        <v>576681.54240000003</v>
      </c>
      <c r="H14" s="32">
        <v>0.10622152364555799</v>
      </c>
    </row>
    <row r="15" spans="1:8" ht="14.25">
      <c r="A15" s="32">
        <v>14</v>
      </c>
      <c r="B15" s="33">
        <v>26</v>
      </c>
      <c r="C15" s="32">
        <v>76042</v>
      </c>
      <c r="D15" s="32">
        <v>410591.53447871603</v>
      </c>
      <c r="E15" s="32">
        <v>366231.915734037</v>
      </c>
      <c r="F15" s="32">
        <v>44359.618744678897</v>
      </c>
      <c r="G15" s="32">
        <v>366231.915734037</v>
      </c>
      <c r="H15" s="32">
        <v>0.108038317938039</v>
      </c>
    </row>
    <row r="16" spans="1:8" ht="14.25">
      <c r="A16" s="32">
        <v>15</v>
      </c>
      <c r="B16" s="33">
        <v>27</v>
      </c>
      <c r="C16" s="32">
        <v>140065.853</v>
      </c>
      <c r="D16" s="32">
        <v>1004036.5054</v>
      </c>
      <c r="E16" s="32">
        <v>871262.15300000005</v>
      </c>
      <c r="F16" s="32">
        <v>132774.3524</v>
      </c>
      <c r="G16" s="32">
        <v>871262.15300000005</v>
      </c>
      <c r="H16" s="32">
        <v>0.13224056265474499</v>
      </c>
    </row>
    <row r="17" spans="1:8" ht="14.25">
      <c r="A17" s="32">
        <v>16</v>
      </c>
      <c r="B17" s="33">
        <v>29</v>
      </c>
      <c r="C17" s="32">
        <v>226909</v>
      </c>
      <c r="D17" s="32">
        <v>2767066.8277179501</v>
      </c>
      <c r="E17" s="32">
        <v>2489847.2605965799</v>
      </c>
      <c r="F17" s="32">
        <v>277219.56712136802</v>
      </c>
      <c r="G17" s="32">
        <v>2489847.2605965799</v>
      </c>
      <c r="H17" s="32">
        <v>0.100185353076563</v>
      </c>
    </row>
    <row r="18" spans="1:8" ht="14.25">
      <c r="A18" s="32">
        <v>17</v>
      </c>
      <c r="B18" s="33">
        <v>31</v>
      </c>
      <c r="C18" s="32">
        <v>37521.1</v>
      </c>
      <c r="D18" s="32">
        <v>243480.99118956199</v>
      </c>
      <c r="E18" s="32">
        <v>198926.53210941199</v>
      </c>
      <c r="F18" s="32">
        <v>44554.459080149602</v>
      </c>
      <c r="G18" s="32">
        <v>198926.53210941199</v>
      </c>
      <c r="H18" s="32">
        <v>0.18298947635489901</v>
      </c>
    </row>
    <row r="19" spans="1:8" ht="14.25">
      <c r="A19" s="32">
        <v>18</v>
      </c>
      <c r="B19" s="33">
        <v>32</v>
      </c>
      <c r="C19" s="32">
        <v>12671.72</v>
      </c>
      <c r="D19" s="32">
        <v>207480.145575531</v>
      </c>
      <c r="E19" s="32">
        <v>194480.978286461</v>
      </c>
      <c r="F19" s="32">
        <v>12999.167289070299</v>
      </c>
      <c r="G19" s="32">
        <v>194480.978286461</v>
      </c>
      <c r="H19" s="32">
        <v>6.2652584193112801E-2</v>
      </c>
    </row>
    <row r="20" spans="1:8" ht="14.25">
      <c r="A20" s="32">
        <v>19</v>
      </c>
      <c r="B20" s="33">
        <v>33</v>
      </c>
      <c r="C20" s="32">
        <v>29891.652999999998</v>
      </c>
      <c r="D20" s="32">
        <v>397850.05210944702</v>
      </c>
      <c r="E20" s="32">
        <v>319519.190635823</v>
      </c>
      <c r="F20" s="32">
        <v>78330.861473624303</v>
      </c>
      <c r="G20" s="32">
        <v>319519.190635823</v>
      </c>
      <c r="H20" s="32">
        <v>0.196885386990161</v>
      </c>
    </row>
    <row r="21" spans="1:8" ht="14.25">
      <c r="A21" s="32">
        <v>20</v>
      </c>
      <c r="B21" s="33">
        <v>34</v>
      </c>
      <c r="C21" s="32">
        <v>40941.805999999997</v>
      </c>
      <c r="D21" s="32">
        <v>227849.97583055001</v>
      </c>
      <c r="E21" s="32">
        <v>160648.25673445099</v>
      </c>
      <c r="F21" s="32">
        <v>67201.719096099201</v>
      </c>
      <c r="G21" s="32">
        <v>160648.25673445099</v>
      </c>
      <c r="H21" s="32">
        <v>0.29493845172086602</v>
      </c>
    </row>
    <row r="22" spans="1:8" ht="14.25">
      <c r="A22" s="32">
        <v>21</v>
      </c>
      <c r="B22" s="33">
        <v>35</v>
      </c>
      <c r="C22" s="32">
        <v>28791.48</v>
      </c>
      <c r="D22" s="32">
        <v>641981.22187610599</v>
      </c>
      <c r="E22" s="32">
        <v>592850.62202056102</v>
      </c>
      <c r="F22" s="32">
        <v>49130.599855545297</v>
      </c>
      <c r="G22" s="32">
        <v>592850.62202056102</v>
      </c>
      <c r="H22" s="32">
        <v>7.65296525527141E-2</v>
      </c>
    </row>
    <row r="23" spans="1:8" ht="14.25">
      <c r="A23" s="32">
        <v>22</v>
      </c>
      <c r="B23" s="33">
        <v>36</v>
      </c>
      <c r="C23" s="32">
        <v>119715.368</v>
      </c>
      <c r="D23" s="32">
        <v>635907.85824070801</v>
      </c>
      <c r="E23" s="32">
        <v>526143.82363226195</v>
      </c>
      <c r="F23" s="32">
        <v>109764.034608446</v>
      </c>
      <c r="G23" s="32">
        <v>526143.82363226195</v>
      </c>
      <c r="H23" s="32">
        <v>0.17260996728695499</v>
      </c>
    </row>
    <row r="24" spans="1:8" ht="14.25">
      <c r="A24" s="32">
        <v>23</v>
      </c>
      <c r="B24" s="33">
        <v>37</v>
      </c>
      <c r="C24" s="32">
        <v>68425.36</v>
      </c>
      <c r="D24" s="32">
        <v>730463.05533893802</v>
      </c>
      <c r="E24" s="32">
        <v>619195.88102633297</v>
      </c>
      <c r="F24" s="32">
        <v>111267.174312605</v>
      </c>
      <c r="G24" s="32">
        <v>619195.88102633297</v>
      </c>
      <c r="H24" s="32">
        <v>0.15232416410297001</v>
      </c>
    </row>
    <row r="25" spans="1:8" ht="14.25">
      <c r="A25" s="32">
        <v>24</v>
      </c>
      <c r="B25" s="33">
        <v>38</v>
      </c>
      <c r="C25" s="32">
        <v>94474.232000000004</v>
      </c>
      <c r="D25" s="32">
        <v>486403.43768761097</v>
      </c>
      <c r="E25" s="32">
        <v>439359.24390885001</v>
      </c>
      <c r="F25" s="32">
        <v>47044.193778761102</v>
      </c>
      <c r="G25" s="32">
        <v>439359.24390885001</v>
      </c>
      <c r="H25" s="32">
        <v>9.6718464825026301E-2</v>
      </c>
    </row>
    <row r="26" spans="1:8" ht="14.25">
      <c r="A26" s="32">
        <v>25</v>
      </c>
      <c r="B26" s="33">
        <v>39</v>
      </c>
      <c r="C26" s="32">
        <v>88038.070999999996</v>
      </c>
      <c r="D26" s="32">
        <v>137099.726648657</v>
      </c>
      <c r="E26" s="32">
        <v>100258.03855472599</v>
      </c>
      <c r="F26" s="32">
        <v>36841.688093931101</v>
      </c>
      <c r="G26" s="32">
        <v>100258.03855472599</v>
      </c>
      <c r="H26" s="32">
        <v>0.26872182019986401</v>
      </c>
    </row>
    <row r="27" spans="1:8" ht="14.25">
      <c r="A27" s="32">
        <v>26</v>
      </c>
      <c r="B27" s="33">
        <v>40</v>
      </c>
      <c r="C27" s="32">
        <v>-5</v>
      </c>
      <c r="D27" s="32">
        <v>-19.230699999999999</v>
      </c>
      <c r="E27" s="32">
        <v>-15.486800000000001</v>
      </c>
      <c r="F27" s="32">
        <v>-3.7439</v>
      </c>
      <c r="G27" s="32">
        <v>-15.486800000000001</v>
      </c>
      <c r="H27" s="32">
        <v>0.19468350086060299</v>
      </c>
    </row>
    <row r="28" spans="1:8" ht="14.25">
      <c r="A28" s="32">
        <v>27</v>
      </c>
      <c r="B28" s="33">
        <v>42</v>
      </c>
      <c r="C28" s="32">
        <v>4716.3950000000004</v>
      </c>
      <c r="D28" s="32">
        <v>85785.104999999996</v>
      </c>
      <c r="E28" s="32">
        <v>78271.106</v>
      </c>
      <c r="F28" s="32">
        <v>7513.9989999999998</v>
      </c>
      <c r="G28" s="32">
        <v>78271.106</v>
      </c>
      <c r="H28" s="32">
        <v>8.7590951832488897E-2</v>
      </c>
    </row>
    <row r="29" spans="1:8" ht="14.25">
      <c r="A29" s="32">
        <v>28</v>
      </c>
      <c r="B29" s="33">
        <v>75</v>
      </c>
      <c r="C29" s="32">
        <v>500</v>
      </c>
      <c r="D29" s="32">
        <v>280300</v>
      </c>
      <c r="E29" s="32">
        <v>263990.97529914498</v>
      </c>
      <c r="F29" s="32">
        <v>16309.024700854699</v>
      </c>
      <c r="G29" s="32">
        <v>263990.97529914498</v>
      </c>
      <c r="H29" s="32">
        <v>5.8184176599553002E-2</v>
      </c>
    </row>
    <row r="30" spans="1:8" ht="14.25">
      <c r="A30" s="32">
        <v>29</v>
      </c>
      <c r="B30" s="33">
        <v>76</v>
      </c>
      <c r="C30" s="32">
        <v>3789</v>
      </c>
      <c r="D30" s="32">
        <v>616144.59523760702</v>
      </c>
      <c r="E30" s="32">
        <v>573854.14165042702</v>
      </c>
      <c r="F30" s="32">
        <v>42290.453587179501</v>
      </c>
      <c r="G30" s="32">
        <v>573854.14165042702</v>
      </c>
      <c r="H30" s="32">
        <v>6.86372223566626E-2</v>
      </c>
    </row>
    <row r="31" spans="1:8" ht="14.25">
      <c r="A31" s="32">
        <v>30</v>
      </c>
      <c r="B31" s="33">
        <v>99</v>
      </c>
      <c r="C31" s="32">
        <v>30</v>
      </c>
      <c r="D31" s="32">
        <v>8864.1297935103194</v>
      </c>
      <c r="E31" s="32">
        <v>7781.7937372362203</v>
      </c>
      <c r="F31" s="32">
        <v>1082.33605627411</v>
      </c>
      <c r="G31" s="32">
        <v>7781.7937372362203</v>
      </c>
      <c r="H31" s="32">
        <v>0.122102911564598</v>
      </c>
    </row>
    <row r="32" spans="1:8" ht="14.25">
      <c r="A32" s="32">
        <v>31</v>
      </c>
      <c r="B32" s="33">
        <v>99</v>
      </c>
      <c r="C32" s="32">
        <v>93</v>
      </c>
      <c r="D32" s="32">
        <v>130054.920127071</v>
      </c>
      <c r="E32" s="32">
        <v>118360.932455941</v>
      </c>
      <c r="F32" s="32">
        <v>11693.9876711293</v>
      </c>
      <c r="G32" s="32">
        <v>118360.932455941</v>
      </c>
      <c r="H32" s="32">
        <v>8.9915765275958903E-2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2014-02-18T00:49:23Z</dcterms:modified>
</cp:coreProperties>
</file>