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<sst xmlns="http://schemas.openxmlformats.org/spreadsheetml/2006/main" count="114" uniqueCount="71">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</sst>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14102681.519099999</v>
      </c>
      <c r="F3" s="25">
        <f>RA!I7</f>
        <v>1715988.4742999999</v>
      </c>
      <c r="G3" s="16">
        <f>E3-F3</f>
        <v>12386693.044799998</v>
      </c>
      <c r="H3" s="27">
        <f>RA!J7</f>
        <v>12.167816964284</v>
      </c>
      <c r="I3" s="20">
        <f>SUM(I4:I39)</f>
        <v>14102685.336078927</v>
      </c>
      <c r="J3" s="21">
        <f>SUM(J4:J39)</f>
        <v>12386693.057876086</v>
      </c>
      <c r="K3" s="22">
        <f>E3-I3</f>
        <v>-3.8169789277017117</v>
      </c>
      <c r="L3" s="22">
        <f>G3-J3</f>
        <v>-1.3076087459921837E-2</v>
      </c>
    </row>
    <row r="4" spans="1:12">
      <c r="A4" s="59">
        <f>RA!A8</f>
        <v>41688</v>
      </c>
      <c r="B4" s="12">
        <v>12</v>
      </c>
      <c r="C4" s="56" t="s">
        <v>6</v>
      </c>
      <c r="D4" s="56"/>
      <c r="E4" s="15">
        <f>VLOOKUP(C4,RA!B8:D39,3,0)</f>
        <v>665910.44579999999</v>
      </c>
      <c r="F4" s="25">
        <f>VLOOKUP(C4,RA!B8:I43,8,0)</f>
        <v>56460.784099999997</v>
      </c>
      <c r="G4" s="16">
        <f t="shared" ref="G4:G39" si="0">E4-F4</f>
        <v>609449.66169999994</v>
      </c>
      <c r="H4" s="27">
        <f>RA!J8</f>
        <v>8.47873530984638</v>
      </c>
      <c r="I4" s="20">
        <f>VLOOKUP(B4,RMS!B:D,3,FALSE)</f>
        <v>665911.06566752098</v>
      </c>
      <c r="J4" s="21">
        <f>VLOOKUP(B4,RMS!B:E,4,FALSE)</f>
        <v>609449.66547264997</v>
      </c>
      <c r="K4" s="22">
        <f t="shared" ref="K4:K39" si="1">E4-I4</f>
        <v>-0.61986752098891884</v>
      </c>
      <c r="L4" s="22">
        <f t="shared" ref="L4:L39" si="2">G4-J4</f>
        <v>-3.7726500304415822E-3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122465.6578</v>
      </c>
      <c r="F5" s="25">
        <f>VLOOKUP(C5,RA!B9:I44,8,0)</f>
        <v>26152.4388</v>
      </c>
      <c r="G5" s="16">
        <f t="shared" si="0"/>
        <v>96313.218999999997</v>
      </c>
      <c r="H5" s="27">
        <f>RA!J9</f>
        <v>21.354916365786298</v>
      </c>
      <c r="I5" s="20">
        <f>VLOOKUP(B5,RMS!B:D,3,FALSE)</f>
        <v>122465.715285342</v>
      </c>
      <c r="J5" s="21">
        <f>VLOOKUP(B5,RMS!B:E,4,FALSE)</f>
        <v>96313.201800075607</v>
      </c>
      <c r="K5" s="22">
        <f t="shared" si="1"/>
        <v>-5.7485341996653005E-2</v>
      </c>
      <c r="L5" s="22">
        <f t="shared" si="2"/>
        <v>1.7199924390297383E-2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112153.4782</v>
      </c>
      <c r="F6" s="25">
        <f>VLOOKUP(C6,RA!B10:I45,8,0)</f>
        <v>29310.215199999999</v>
      </c>
      <c r="G6" s="16">
        <f t="shared" si="0"/>
        <v>82843.263000000006</v>
      </c>
      <c r="H6" s="27">
        <f>RA!J10</f>
        <v>26.134022475639998</v>
      </c>
      <c r="I6" s="20">
        <f>VLOOKUP(B6,RMS!B:D,3,FALSE)</f>
        <v>112155.31245042699</v>
      </c>
      <c r="J6" s="21">
        <f>VLOOKUP(B6,RMS!B:E,4,FALSE)</f>
        <v>82843.263520512803</v>
      </c>
      <c r="K6" s="22">
        <f t="shared" si="1"/>
        <v>-1.8342504269967321</v>
      </c>
      <c r="L6" s="22">
        <f t="shared" si="2"/>
        <v>-5.2051279635634273E-4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109270.08869999999</v>
      </c>
      <c r="F7" s="25">
        <f>VLOOKUP(C7,RA!B11:I46,8,0)</f>
        <v>18532.9287</v>
      </c>
      <c r="G7" s="16">
        <f t="shared" si="0"/>
        <v>90737.159999999989</v>
      </c>
      <c r="H7" s="27">
        <f>RA!J11</f>
        <v>16.960660433691</v>
      </c>
      <c r="I7" s="20">
        <f>VLOOKUP(B7,RMS!B:D,3,FALSE)</f>
        <v>109270.141144444</v>
      </c>
      <c r="J7" s="21">
        <f>VLOOKUP(B7,RMS!B:E,4,FALSE)</f>
        <v>90737.160079487207</v>
      </c>
      <c r="K7" s="22">
        <f t="shared" si="1"/>
        <v>-5.244444400887005E-2</v>
      </c>
      <c r="L7" s="22">
        <f t="shared" si="2"/>
        <v>-7.9487217590212822E-5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295141.7328</v>
      </c>
      <c r="F8" s="25">
        <f>VLOOKUP(C8,RA!B12:I47,8,0)</f>
        <v>36161.554199999999</v>
      </c>
      <c r="G8" s="16">
        <f t="shared" si="0"/>
        <v>258980.17859999998</v>
      </c>
      <c r="H8" s="27">
        <f>RA!J12</f>
        <v>12.252267362170899</v>
      </c>
      <c r="I8" s="20">
        <f>VLOOKUP(B8,RMS!B:D,3,FALSE)</f>
        <v>295141.74198803399</v>
      </c>
      <c r="J8" s="21">
        <f>VLOOKUP(B8,RMS!B:E,4,FALSE)</f>
        <v>258980.177446154</v>
      </c>
      <c r="K8" s="22">
        <f t="shared" si="1"/>
        <v>-9.1880339896306396E-3</v>
      </c>
      <c r="L8" s="22">
        <f t="shared" si="2"/>
        <v>1.1538459802977741E-3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415547.93979999999</v>
      </c>
      <c r="F9" s="25">
        <f>VLOOKUP(C9,RA!B13:I48,8,0)</f>
        <v>66635.558600000004</v>
      </c>
      <c r="G9" s="16">
        <f t="shared" si="0"/>
        <v>348912.3812</v>
      </c>
      <c r="H9" s="27">
        <f>RA!J13</f>
        <v>16.035588729442701</v>
      </c>
      <c r="I9" s="20">
        <f>VLOOKUP(B9,RMS!B:D,3,FALSE)</f>
        <v>415548.22555897402</v>
      </c>
      <c r="J9" s="21">
        <f>VLOOKUP(B9,RMS!B:E,4,FALSE)</f>
        <v>348912.38143846201</v>
      </c>
      <c r="K9" s="22">
        <f t="shared" si="1"/>
        <v>-0.2857589740306139</v>
      </c>
      <c r="L9" s="22">
        <f t="shared" si="2"/>
        <v>-2.3846200201660395E-4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161993.10810000001</v>
      </c>
      <c r="F10" s="25">
        <f>VLOOKUP(C10,RA!B14:I49,8,0)</f>
        <v>14043.8735</v>
      </c>
      <c r="G10" s="16">
        <f t="shared" si="0"/>
        <v>147949.23460000003</v>
      </c>
      <c r="H10" s="27">
        <f>RA!J14</f>
        <v>8.6694265359305103</v>
      </c>
      <c r="I10" s="20">
        <f>VLOOKUP(B10,RMS!B:D,3,FALSE)</f>
        <v>161993.082400855</v>
      </c>
      <c r="J10" s="21">
        <f>VLOOKUP(B10,RMS!B:E,4,FALSE)</f>
        <v>147949.232351282</v>
      </c>
      <c r="K10" s="22">
        <f t="shared" si="1"/>
        <v>2.5699145015096292E-2</v>
      </c>
      <c r="L10" s="22">
        <f t="shared" si="2"/>
        <v>2.2487180249299854E-3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167189.46179999999</v>
      </c>
      <c r="F11" s="25">
        <f>VLOOKUP(C11,RA!B15:I50,8,0)</f>
        <v>2159.8742999999999</v>
      </c>
      <c r="G11" s="16">
        <f t="shared" si="0"/>
        <v>165029.58749999999</v>
      </c>
      <c r="H11" s="27">
        <f>RA!J15</f>
        <v>1.2918722727774199</v>
      </c>
      <c r="I11" s="20">
        <f>VLOOKUP(B11,RMS!B:D,3,FALSE)</f>
        <v>167189.46086837599</v>
      </c>
      <c r="J11" s="21">
        <f>VLOOKUP(B11,RMS!B:E,4,FALSE)</f>
        <v>165029.58633846199</v>
      </c>
      <c r="K11" s="22">
        <f t="shared" si="1"/>
        <v>9.3162400298751891E-4</v>
      </c>
      <c r="L11" s="22">
        <f t="shared" si="2"/>
        <v>1.161538006272167E-3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467078.00530000002</v>
      </c>
      <c r="F12" s="25">
        <f>VLOOKUP(C12,RA!B16:I51,8,0)</f>
        <v>39074.615100000003</v>
      </c>
      <c r="G12" s="16">
        <f t="shared" si="0"/>
        <v>428003.39020000002</v>
      </c>
      <c r="H12" s="27">
        <f>RA!J16</f>
        <v>8.3657578941022308</v>
      </c>
      <c r="I12" s="20">
        <f>VLOOKUP(B12,RMS!B:D,3,FALSE)</f>
        <v>467077.93310000002</v>
      </c>
      <c r="J12" s="21">
        <f>VLOOKUP(B12,RMS!B:E,4,FALSE)</f>
        <v>428003.39020000002</v>
      </c>
      <c r="K12" s="22">
        <f t="shared" si="1"/>
        <v>7.219999999506399E-2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862124.6568</v>
      </c>
      <c r="F13" s="25">
        <f>VLOOKUP(C13,RA!B17:I52,8,0)</f>
        <v>29005.6165</v>
      </c>
      <c r="G13" s="16">
        <f t="shared" si="0"/>
        <v>833119.04029999999</v>
      </c>
      <c r="H13" s="27">
        <f>RA!J17</f>
        <v>3.3644341652008798</v>
      </c>
      <c r="I13" s="20">
        <f>VLOOKUP(B13,RMS!B:D,3,FALSE)</f>
        <v>862124.75044700899</v>
      </c>
      <c r="J13" s="21">
        <f>VLOOKUP(B13,RMS!B:E,4,FALSE)</f>
        <v>833119.04052136804</v>
      </c>
      <c r="K13" s="22">
        <f t="shared" si="1"/>
        <v>-9.3647008994594216E-2</v>
      </c>
      <c r="L13" s="22">
        <f t="shared" si="2"/>
        <v>-2.2136804182082415E-4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1498089.9837</v>
      </c>
      <c r="F14" s="25">
        <f>VLOOKUP(C14,RA!B18:I53,8,0)</f>
        <v>225336.3817</v>
      </c>
      <c r="G14" s="16">
        <f t="shared" si="0"/>
        <v>1272753.602</v>
      </c>
      <c r="H14" s="27">
        <f>RA!J18</f>
        <v>15.041578553476601</v>
      </c>
      <c r="I14" s="20">
        <f>VLOOKUP(B14,RMS!B:D,3,FALSE)</f>
        <v>1498090.1674700901</v>
      </c>
      <c r="J14" s="21">
        <f>VLOOKUP(B14,RMS!B:E,4,FALSE)</f>
        <v>1272753.5979128201</v>
      </c>
      <c r="K14" s="22">
        <f t="shared" si="1"/>
        <v>-0.18377009010873735</v>
      </c>
      <c r="L14" s="22">
        <f t="shared" si="2"/>
        <v>4.0871798992156982E-3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578956.79370000004</v>
      </c>
      <c r="F15" s="25">
        <f>VLOOKUP(C15,RA!B19:I54,8,0)</f>
        <v>71811.646599999993</v>
      </c>
      <c r="G15" s="16">
        <f t="shared" si="0"/>
        <v>507145.14710000006</v>
      </c>
      <c r="H15" s="27">
        <f>RA!J19</f>
        <v>12.4036279358717</v>
      </c>
      <c r="I15" s="20">
        <f>VLOOKUP(B15,RMS!B:D,3,FALSE)</f>
        <v>578956.71633162396</v>
      </c>
      <c r="J15" s="21">
        <f>VLOOKUP(B15,RMS!B:E,4,FALSE)</f>
        <v>507145.14683504298</v>
      </c>
      <c r="K15" s="22">
        <f t="shared" si="1"/>
        <v>7.7368376078084111E-2</v>
      </c>
      <c r="L15" s="22">
        <f t="shared" si="2"/>
        <v>2.6495708152651787E-4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587966.97270000004</v>
      </c>
      <c r="F16" s="25">
        <f>VLOOKUP(C16,RA!B20:I55,8,0)</f>
        <v>63150.641900000002</v>
      </c>
      <c r="G16" s="16">
        <f t="shared" si="0"/>
        <v>524816.3308</v>
      </c>
      <c r="H16" s="27">
        <f>RA!J20</f>
        <v>10.7405083673333</v>
      </c>
      <c r="I16" s="20">
        <f>VLOOKUP(B16,RMS!B:D,3,FALSE)</f>
        <v>587967.0318</v>
      </c>
      <c r="J16" s="21">
        <f>VLOOKUP(B16,RMS!B:E,4,FALSE)</f>
        <v>524816.3308</v>
      </c>
      <c r="K16" s="22">
        <f t="shared" si="1"/>
        <v>-5.9099999954923987E-2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371357.64630000002</v>
      </c>
      <c r="F17" s="25">
        <f>VLOOKUP(C17,RA!B21:I56,8,0)</f>
        <v>42945.189700000003</v>
      </c>
      <c r="G17" s="16">
        <f t="shared" si="0"/>
        <v>328412.45660000003</v>
      </c>
      <c r="H17" s="27">
        <f>RA!J21</f>
        <v>11.5643747012838</v>
      </c>
      <c r="I17" s="20">
        <f>VLOOKUP(B17,RMS!B:D,3,FALSE)</f>
        <v>371357.54123426398</v>
      </c>
      <c r="J17" s="21">
        <f>VLOOKUP(B17,RMS!B:E,4,FALSE)</f>
        <v>328412.45647569798</v>
      </c>
      <c r="K17" s="22">
        <f t="shared" si="1"/>
        <v>0.10506573604652658</v>
      </c>
      <c r="L17" s="22">
        <f t="shared" si="2"/>
        <v>1.2430205242708325E-4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952775.37459999998</v>
      </c>
      <c r="F18" s="25">
        <f>VLOOKUP(C18,RA!B22:I57,8,0)</f>
        <v>125532.65579999999</v>
      </c>
      <c r="G18" s="16">
        <f t="shared" si="0"/>
        <v>827242.71880000003</v>
      </c>
      <c r="H18" s="27">
        <f>RA!J22</f>
        <v>13.175472325016999</v>
      </c>
      <c r="I18" s="20">
        <f>VLOOKUP(B18,RMS!B:D,3,FALSE)</f>
        <v>952775.50670000003</v>
      </c>
      <c r="J18" s="21">
        <f>VLOOKUP(B18,RMS!B:E,4,FALSE)</f>
        <v>827242.71829999995</v>
      </c>
      <c r="K18" s="22">
        <f t="shared" si="1"/>
        <v>-0.1321000000461936</v>
      </c>
      <c r="L18" s="22">
        <f t="shared" si="2"/>
        <v>5.0000008195638657E-4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2081230.3104999999</v>
      </c>
      <c r="F19" s="25">
        <f>VLOOKUP(C19,RA!B23:I58,8,0)</f>
        <v>211067.32310000001</v>
      </c>
      <c r="G19" s="16">
        <f t="shared" si="0"/>
        <v>1870162.9874</v>
      </c>
      <c r="H19" s="27">
        <f>RA!J23</f>
        <v>10.1414688242404</v>
      </c>
      <c r="I19" s="20">
        <f>VLOOKUP(B19,RMS!B:D,3,FALSE)</f>
        <v>2081231.1811299101</v>
      </c>
      <c r="J19" s="21">
        <f>VLOOKUP(B19,RMS!B:E,4,FALSE)</f>
        <v>1870163.02783675</v>
      </c>
      <c r="K19" s="22">
        <f t="shared" si="1"/>
        <v>-0.87062991014681756</v>
      </c>
      <c r="L19" s="22">
        <f t="shared" si="2"/>
        <v>-4.043675004504621E-2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233739.64019999999</v>
      </c>
      <c r="F20" s="25">
        <f>VLOOKUP(C20,RA!B24:I59,8,0)</f>
        <v>42746.144800000002</v>
      </c>
      <c r="G20" s="16">
        <f t="shared" si="0"/>
        <v>190993.49539999999</v>
      </c>
      <c r="H20" s="27">
        <f>RA!J24</f>
        <v>18.287931291168299</v>
      </c>
      <c r="I20" s="20">
        <f>VLOOKUP(B20,RMS!B:D,3,FALSE)</f>
        <v>233739.61218373801</v>
      </c>
      <c r="J20" s="21">
        <f>VLOOKUP(B20,RMS!B:E,4,FALSE)</f>
        <v>190993.48315070401</v>
      </c>
      <c r="K20" s="22">
        <f t="shared" si="1"/>
        <v>2.8016261989250779E-2</v>
      </c>
      <c r="L20" s="22">
        <f t="shared" si="2"/>
        <v>1.2249295978108421E-2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250894.23740000001</v>
      </c>
      <c r="F21" s="25">
        <f>VLOOKUP(C21,RA!B25:I60,8,0)</f>
        <v>19128.3897</v>
      </c>
      <c r="G21" s="16">
        <f t="shared" si="0"/>
        <v>231765.84770000001</v>
      </c>
      <c r="H21" s="27">
        <f>RA!J25</f>
        <v>7.6240849125217904</v>
      </c>
      <c r="I21" s="20">
        <f>VLOOKUP(B21,RMS!B:D,3,FALSE)</f>
        <v>250894.24049369199</v>
      </c>
      <c r="J21" s="21">
        <f>VLOOKUP(B21,RMS!B:E,4,FALSE)</f>
        <v>231765.85475666201</v>
      </c>
      <c r="K21" s="22">
        <f t="shared" si="1"/>
        <v>-3.0936919793020934E-3</v>
      </c>
      <c r="L21" s="22">
        <f t="shared" si="2"/>
        <v>-7.0566619979217649E-3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392128.68190000003</v>
      </c>
      <c r="F22" s="25">
        <f>VLOOKUP(C22,RA!B26:I61,8,0)</f>
        <v>72431.560899999997</v>
      </c>
      <c r="G22" s="16">
        <f t="shared" si="0"/>
        <v>319697.12100000004</v>
      </c>
      <c r="H22" s="27">
        <f>RA!J26</f>
        <v>18.471375403871001</v>
      </c>
      <c r="I22" s="20">
        <f>VLOOKUP(B22,RMS!B:D,3,FALSE)</f>
        <v>392128.67971678398</v>
      </c>
      <c r="J22" s="21">
        <f>VLOOKUP(B22,RMS!B:E,4,FALSE)</f>
        <v>319697.140978501</v>
      </c>
      <c r="K22" s="22">
        <f t="shared" si="1"/>
        <v>2.1832160418853164E-3</v>
      </c>
      <c r="L22" s="22">
        <f t="shared" si="2"/>
        <v>-1.9978500960860401E-2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225168.9038</v>
      </c>
      <c r="F23" s="25">
        <f>VLOOKUP(C23,RA!B27:I62,8,0)</f>
        <v>66891.429099999994</v>
      </c>
      <c r="G23" s="16">
        <f t="shared" si="0"/>
        <v>158277.47470000002</v>
      </c>
      <c r="H23" s="27">
        <f>RA!J27</f>
        <v>29.707223320416599</v>
      </c>
      <c r="I23" s="20">
        <f>VLOOKUP(B23,RMS!B:D,3,FALSE)</f>
        <v>225168.87624710699</v>
      </c>
      <c r="J23" s="21">
        <f>VLOOKUP(B23,RMS!B:E,4,FALSE)</f>
        <v>158277.480925779</v>
      </c>
      <c r="K23" s="22">
        <f t="shared" si="1"/>
        <v>2.7552893006941304E-2</v>
      </c>
      <c r="L23" s="22">
        <f t="shared" si="2"/>
        <v>-6.2257789832074195E-3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674952.56969999999</v>
      </c>
      <c r="F24" s="25">
        <f>VLOOKUP(C24,RA!B28:I63,8,0)</f>
        <v>62392.328200000004</v>
      </c>
      <c r="G24" s="16">
        <f t="shared" si="0"/>
        <v>612560.2415</v>
      </c>
      <c r="H24" s="27">
        <f>RA!J28</f>
        <v>9.2439574276651602</v>
      </c>
      <c r="I24" s="20">
        <f>VLOOKUP(B24,RMS!B:D,3,FALSE)</f>
        <v>674952.56883628306</v>
      </c>
      <c r="J24" s="21">
        <f>VLOOKUP(B24,RMS!B:E,4,FALSE)</f>
        <v>612560.23529533797</v>
      </c>
      <c r="K24" s="22">
        <f t="shared" si="1"/>
        <v>8.6371693760156631E-4</v>
      </c>
      <c r="L24" s="22">
        <f t="shared" si="2"/>
        <v>6.2046620296314359E-3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754571.21790000005</v>
      </c>
      <c r="F25" s="25">
        <f>VLOOKUP(C25,RA!B29:I64,8,0)</f>
        <v>144049.17019999999</v>
      </c>
      <c r="G25" s="16">
        <f t="shared" si="0"/>
        <v>610522.0477</v>
      </c>
      <c r="H25" s="27">
        <f>RA!J29</f>
        <v>19.0902020621585</v>
      </c>
      <c r="I25" s="20">
        <f>VLOOKUP(B25,RMS!B:D,3,FALSE)</f>
        <v>754571.21605221205</v>
      </c>
      <c r="J25" s="21">
        <f>VLOOKUP(B25,RMS!B:E,4,FALSE)</f>
        <v>610522.02730392397</v>
      </c>
      <c r="K25" s="22">
        <f t="shared" si="1"/>
        <v>1.84778799302876E-3</v>
      </c>
      <c r="L25" s="22">
        <f t="shared" si="2"/>
        <v>2.0396076026372612E-2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673493.60800000001</v>
      </c>
      <c r="F26" s="25">
        <f>VLOOKUP(C26,RA!B30:I65,8,0)</f>
        <v>105636.2631</v>
      </c>
      <c r="G26" s="16">
        <f t="shared" si="0"/>
        <v>567857.34490000003</v>
      </c>
      <c r="H26" s="27">
        <f>RA!J30</f>
        <v>15.6848204415327</v>
      </c>
      <c r="I26" s="20">
        <f>VLOOKUP(B26,RMS!B:D,3,FALSE)</f>
        <v>673493.61881858401</v>
      </c>
      <c r="J26" s="21">
        <f>VLOOKUP(B26,RMS!B:E,4,FALSE)</f>
        <v>567857.34015896404</v>
      </c>
      <c r="K26" s="22">
        <f t="shared" si="1"/>
        <v>-1.081858400721103E-2</v>
      </c>
      <c r="L26" s="22">
        <f t="shared" si="2"/>
        <v>4.7410359838977456E-3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442565.40090000001</v>
      </c>
      <c r="F27" s="25">
        <f>VLOOKUP(C27,RA!B31:I66,8,0)</f>
        <v>45744.789199999999</v>
      </c>
      <c r="G27" s="16">
        <f t="shared" si="0"/>
        <v>396820.61170000001</v>
      </c>
      <c r="H27" s="27">
        <f>RA!J31</f>
        <v>10.3362777810858</v>
      </c>
      <c r="I27" s="20">
        <f>VLOOKUP(B27,RMS!B:D,3,FALSE)</f>
        <v>442565.40957787598</v>
      </c>
      <c r="J27" s="21">
        <f>VLOOKUP(B27,RMS!B:E,4,FALSE)</f>
        <v>396820.63893008803</v>
      </c>
      <c r="K27" s="22">
        <f t="shared" si="1"/>
        <v>-8.677875972352922E-3</v>
      </c>
      <c r="L27" s="22">
        <f t="shared" si="2"/>
        <v>-2.7230088016949594E-2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131520.15669999999</v>
      </c>
      <c r="F28" s="25">
        <f>VLOOKUP(C28,RA!B32:I67,8,0)</f>
        <v>36295.653899999998</v>
      </c>
      <c r="G28" s="16">
        <f t="shared" si="0"/>
        <v>95224.502799999987</v>
      </c>
      <c r="H28" s="27">
        <f>RA!J32</f>
        <v>27.597027566497701</v>
      </c>
      <c r="I28" s="20">
        <f>VLOOKUP(B28,RMS!B:D,3,FALSE)</f>
        <v>131520.10267823201</v>
      </c>
      <c r="J28" s="21">
        <f>VLOOKUP(B28,RMS!B:E,4,FALSE)</f>
        <v>95224.481717437695</v>
      </c>
      <c r="K28" s="22">
        <f t="shared" si="1"/>
        <v>5.4021767980884761E-2</v>
      </c>
      <c r="L28" s="22">
        <f t="shared" si="2"/>
        <v>2.1082562292576768E-2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-37.606499999999997</v>
      </c>
      <c r="F29" s="25">
        <f>VLOOKUP(C29,RA!B33:I68,8,0)</f>
        <v>11.9503</v>
      </c>
      <c r="G29" s="16">
        <f t="shared" si="0"/>
        <v>-49.556799999999996</v>
      </c>
      <c r="H29" s="27">
        <f>RA!J33</f>
        <v>-31.777219363673801</v>
      </c>
      <c r="I29" s="20">
        <f>VLOOKUP(B29,RMS!B:D,3,FALSE)</f>
        <v>-37.606699999999996</v>
      </c>
      <c r="J29" s="21">
        <f>VLOOKUP(B29,RMS!B:E,4,FALSE)</f>
        <v>-49.556800000000003</v>
      </c>
      <c r="K29" s="22">
        <f t="shared" si="1"/>
        <v>1.9999999999953388E-4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88868.6057</v>
      </c>
      <c r="F31" s="25">
        <f>VLOOKUP(C31,RA!B35:I70,8,0)</f>
        <v>8616.3469000000005</v>
      </c>
      <c r="G31" s="16">
        <f t="shared" si="0"/>
        <v>80252.258799999996</v>
      </c>
      <c r="H31" s="27">
        <f>RA!J35</f>
        <v>9.6956026620770999</v>
      </c>
      <c r="I31" s="20">
        <f>VLOOKUP(B31,RMS!B:D,3,FALSE)</f>
        <v>88868.605599999995</v>
      </c>
      <c r="J31" s="21">
        <f>VLOOKUP(B31,RMS!B:E,4,FALSE)</f>
        <v>80252.255399999995</v>
      </c>
      <c r="K31" s="22">
        <f t="shared" si="1"/>
        <v>1.0000000474974513E-4</v>
      </c>
      <c r="L31" s="22">
        <f t="shared" si="2"/>
        <v>3.4000000014202669E-3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248379.31580000001</v>
      </c>
      <c r="F35" s="25">
        <f>VLOOKUP(C35,RA!B8:I74,8,0)</f>
        <v>12602.947099999999</v>
      </c>
      <c r="G35" s="16">
        <f t="shared" si="0"/>
        <v>235776.36870000002</v>
      </c>
      <c r="H35" s="27">
        <f>RA!J39</f>
        <v>5.0740727179344303</v>
      </c>
      <c r="I35" s="20">
        <f>VLOOKUP(B35,RMS!B:D,3,FALSE)</f>
        <v>248379.31623931599</v>
      </c>
      <c r="J35" s="21">
        <f>VLOOKUP(B35,RMS!B:E,4,FALSE)</f>
        <v>235776.367606838</v>
      </c>
      <c r="K35" s="22">
        <f t="shared" si="1"/>
        <v>-4.3931597610935569E-4</v>
      </c>
      <c r="L35" s="22">
        <f t="shared" si="2"/>
        <v>1.0931620199698955E-3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512219.81670000002</v>
      </c>
      <c r="F36" s="25">
        <f>VLOOKUP(C36,RA!B8:I75,8,0)</f>
        <v>37779.218699999998</v>
      </c>
      <c r="G36" s="16">
        <f t="shared" si="0"/>
        <v>474440.598</v>
      </c>
      <c r="H36" s="27">
        <f>RA!J40</f>
        <v>7.3755870952815501</v>
      </c>
      <c r="I36" s="20">
        <f>VLOOKUP(B36,RMS!B:D,3,FALSE)</f>
        <v>512219.80878803402</v>
      </c>
      <c r="J36" s="21">
        <f>VLOOKUP(B36,RMS!B:E,4,FALSE)</f>
        <v>474440.60135982902</v>
      </c>
      <c r="K36" s="22">
        <f t="shared" si="1"/>
        <v>7.911966007668525E-3</v>
      </c>
      <c r="L36" s="22">
        <f t="shared" si="2"/>
        <v>-3.3598290174268186E-3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24965.314299999998</v>
      </c>
      <c r="F39" s="25">
        <f>VLOOKUP(C39,RA!B8:I78,8,0)</f>
        <v>4280.9844000000003</v>
      </c>
      <c r="G39" s="16">
        <f t="shared" si="0"/>
        <v>20684.329899999997</v>
      </c>
      <c r="H39" s="27">
        <f>RA!J43</f>
        <v>17.147728839127801</v>
      </c>
      <c r="I39" s="20">
        <f>VLOOKUP(B39,RMS!B:D,3,FALSE)</f>
        <v>24965.313970198898</v>
      </c>
      <c r="J39" s="21">
        <f>VLOOKUP(B39,RMS!B:E,4,FALSE)</f>
        <v>20684.329763255399</v>
      </c>
      <c r="K39" s="22">
        <f t="shared" si="1"/>
        <v>3.2980109972413629E-4</v>
      </c>
      <c r="L39" s="22">
        <f t="shared" si="2"/>
        <v>1.36744598421501E-4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14102681.519099999</v>
      </c>
      <c r="E7" s="44">
        <v>18684079.838199999</v>
      </c>
      <c r="F7" s="45">
        <v>75.479668472978602</v>
      </c>
      <c r="G7" s="44">
        <v>15953135.6613</v>
      </c>
      <c r="H7" s="45">
        <v>-11.599313022134799</v>
      </c>
      <c r="I7" s="44">
        <v>1715988.4742999999</v>
      </c>
      <c r="J7" s="45">
        <v>12.167816964284</v>
      </c>
      <c r="K7" s="44">
        <v>2325240.7533</v>
      </c>
      <c r="L7" s="45">
        <v>14.575446499465899</v>
      </c>
      <c r="M7" s="45">
        <v>-0.26201685917268702</v>
      </c>
      <c r="N7" s="44">
        <v>390596735.4418</v>
      </c>
      <c r="O7" s="44">
        <v>1434542445.757</v>
      </c>
      <c r="P7" s="44">
        <v>785048</v>
      </c>
      <c r="Q7" s="44">
        <v>840164</v>
      </c>
      <c r="R7" s="45">
        <v>-6.5601477806713904</v>
      </c>
      <c r="S7" s="44">
        <v>17.964100945547301</v>
      </c>
      <c r="T7" s="44">
        <v>18.397515029208598</v>
      </c>
      <c r="U7" s="46">
        <v>-2.4126678255431502</v>
      </c>
    </row>
    <row r="8" spans="1:23" ht="12" thickBot="1">
      <c r="A8" s="70">
        <v>41688</v>
      </c>
      <c r="B8" s="60" t="s">
        <v>6</v>
      </c>
      <c r="C8" s="61"/>
      <c r="D8" s="47">
        <v>665910.44579999999</v>
      </c>
      <c r="E8" s="47">
        <v>833694.04180000001</v>
      </c>
      <c r="F8" s="48">
        <v>79.874679728099693</v>
      </c>
      <c r="G8" s="47">
        <v>618088.88199999998</v>
      </c>
      <c r="H8" s="48">
        <v>7.7370043682487797</v>
      </c>
      <c r="I8" s="47">
        <v>56460.784099999997</v>
      </c>
      <c r="J8" s="48">
        <v>8.47873530984638</v>
      </c>
      <c r="K8" s="47">
        <v>176358.4994</v>
      </c>
      <c r="L8" s="48">
        <v>28.532870358279599</v>
      </c>
      <c r="M8" s="48">
        <v>-0.67985220847257899</v>
      </c>
      <c r="N8" s="47">
        <v>15712557.932800001</v>
      </c>
      <c r="O8" s="47">
        <v>57616053.571699999</v>
      </c>
      <c r="P8" s="47">
        <v>28115</v>
      </c>
      <c r="Q8" s="47">
        <v>35461</v>
      </c>
      <c r="R8" s="48">
        <v>-20.7157158568568</v>
      </c>
      <c r="S8" s="47">
        <v>23.685237268362101</v>
      </c>
      <c r="T8" s="47">
        <v>24.542595036801</v>
      </c>
      <c r="U8" s="49">
        <v>-3.61979809923263</v>
      </c>
    </row>
    <row r="9" spans="1:23" ht="12" thickBot="1">
      <c r="A9" s="71"/>
      <c r="B9" s="60" t="s">
        <v>7</v>
      </c>
      <c r="C9" s="61"/>
      <c r="D9" s="47">
        <v>122465.6578</v>
      </c>
      <c r="E9" s="47">
        <v>128956.13069999999</v>
      </c>
      <c r="F9" s="48">
        <v>94.966914046840301</v>
      </c>
      <c r="G9" s="47">
        <v>173248.454</v>
      </c>
      <c r="H9" s="48">
        <v>-29.312120845822999</v>
      </c>
      <c r="I9" s="47">
        <v>26152.4388</v>
      </c>
      <c r="J9" s="48">
        <v>21.354916365786298</v>
      </c>
      <c r="K9" s="47">
        <v>40154.445800000001</v>
      </c>
      <c r="L9" s="48">
        <v>23.177376116729999</v>
      </c>
      <c r="M9" s="48">
        <v>-0.348703779146667</v>
      </c>
      <c r="N9" s="47">
        <v>4518846.9901999999</v>
      </c>
      <c r="O9" s="47">
        <v>9943203.6745999996</v>
      </c>
      <c r="P9" s="47">
        <v>7175</v>
      </c>
      <c r="Q9" s="47">
        <v>10347</v>
      </c>
      <c r="R9" s="48">
        <v>-30.656228858606401</v>
      </c>
      <c r="S9" s="47">
        <v>17.068384362369301</v>
      </c>
      <c r="T9" s="47">
        <v>19.2765233980864</v>
      </c>
      <c r="U9" s="49">
        <v>-12.9370126008256</v>
      </c>
    </row>
    <row r="10" spans="1:23" ht="12" thickBot="1">
      <c r="A10" s="71"/>
      <c r="B10" s="60" t="s">
        <v>8</v>
      </c>
      <c r="C10" s="61"/>
      <c r="D10" s="47">
        <v>112153.4782</v>
      </c>
      <c r="E10" s="47">
        <v>100850.0837</v>
      </c>
      <c r="F10" s="48">
        <v>111.20811613168701</v>
      </c>
      <c r="G10" s="47">
        <v>202690.0006</v>
      </c>
      <c r="H10" s="48">
        <v>-44.667483414078198</v>
      </c>
      <c r="I10" s="47">
        <v>29310.215199999999</v>
      </c>
      <c r="J10" s="48">
        <v>26.134022475639998</v>
      </c>
      <c r="K10" s="47">
        <v>60096.637600000002</v>
      </c>
      <c r="L10" s="48">
        <v>29.649532498940701</v>
      </c>
      <c r="M10" s="48">
        <v>-0.51228194503846902</v>
      </c>
      <c r="N10" s="47">
        <v>5758996.5334999999</v>
      </c>
      <c r="O10" s="47">
        <v>14836106.513599999</v>
      </c>
      <c r="P10" s="47">
        <v>85434</v>
      </c>
      <c r="Q10" s="47">
        <v>92195</v>
      </c>
      <c r="R10" s="48">
        <v>-7.3333694885839904</v>
      </c>
      <c r="S10" s="47">
        <v>1.3127499379638099</v>
      </c>
      <c r="T10" s="47">
        <v>1.5805011139432701</v>
      </c>
      <c r="U10" s="49">
        <v>-20.396205570938299</v>
      </c>
    </row>
    <row r="11" spans="1:23" ht="12" thickBot="1">
      <c r="A11" s="71"/>
      <c r="B11" s="60" t="s">
        <v>9</v>
      </c>
      <c r="C11" s="61"/>
      <c r="D11" s="47">
        <v>109270.08869999999</v>
      </c>
      <c r="E11" s="47">
        <v>73429.315799999997</v>
      </c>
      <c r="F11" s="48">
        <v>148.809896305748</v>
      </c>
      <c r="G11" s="47">
        <v>67849.584600000002</v>
      </c>
      <c r="H11" s="48">
        <v>61.047542655110099</v>
      </c>
      <c r="I11" s="47">
        <v>18532.9287</v>
      </c>
      <c r="J11" s="48">
        <v>16.960660433691</v>
      </c>
      <c r="K11" s="47">
        <v>15959.368399999999</v>
      </c>
      <c r="L11" s="48">
        <v>23.521689180688099</v>
      </c>
      <c r="M11" s="48">
        <v>0.16125702693848501</v>
      </c>
      <c r="N11" s="47">
        <v>2064226.8681000001</v>
      </c>
      <c r="O11" s="47">
        <v>6245722.8332000002</v>
      </c>
      <c r="P11" s="47">
        <v>4734</v>
      </c>
      <c r="Q11" s="47">
        <v>4832</v>
      </c>
      <c r="R11" s="48">
        <v>-2.0281456953642398</v>
      </c>
      <c r="S11" s="47">
        <v>23.0819790240811</v>
      </c>
      <c r="T11" s="47">
        <v>30.9286161630795</v>
      </c>
      <c r="U11" s="49">
        <v>-33.994646346450899</v>
      </c>
    </row>
    <row r="12" spans="1:23" ht="12" thickBot="1">
      <c r="A12" s="71"/>
      <c r="B12" s="60" t="s">
        <v>10</v>
      </c>
      <c r="C12" s="61"/>
      <c r="D12" s="47">
        <v>295141.7328</v>
      </c>
      <c r="E12" s="47">
        <v>242417.02830000001</v>
      </c>
      <c r="F12" s="48">
        <v>121.749587836194</v>
      </c>
      <c r="G12" s="47">
        <v>158366.12479999999</v>
      </c>
      <c r="H12" s="48">
        <v>86.366707635697594</v>
      </c>
      <c r="I12" s="47">
        <v>36161.554199999999</v>
      </c>
      <c r="J12" s="48">
        <v>12.252267362170899</v>
      </c>
      <c r="K12" s="47">
        <v>21469.5393</v>
      </c>
      <c r="L12" s="48">
        <v>13.556901343083201</v>
      </c>
      <c r="M12" s="48">
        <v>0.68431905755891098</v>
      </c>
      <c r="N12" s="47">
        <v>4754344.3442000002</v>
      </c>
      <c r="O12" s="47">
        <v>17284836.598900001</v>
      </c>
      <c r="P12" s="47">
        <v>2788</v>
      </c>
      <c r="Q12" s="47">
        <v>3163</v>
      </c>
      <c r="R12" s="48">
        <v>-11.8558330698704</v>
      </c>
      <c r="S12" s="47">
        <v>105.861453658537</v>
      </c>
      <c r="T12" s="47">
        <v>97.638849478343403</v>
      </c>
      <c r="U12" s="49">
        <v>7.76732596806748</v>
      </c>
    </row>
    <row r="13" spans="1:23" ht="12" thickBot="1">
      <c r="A13" s="71"/>
      <c r="B13" s="60" t="s">
        <v>11</v>
      </c>
      <c r="C13" s="61"/>
      <c r="D13" s="47">
        <v>415547.93979999999</v>
      </c>
      <c r="E13" s="47">
        <v>387009.2831</v>
      </c>
      <c r="F13" s="48">
        <v>107.374153010336</v>
      </c>
      <c r="G13" s="47">
        <v>391324.81439999997</v>
      </c>
      <c r="H13" s="48">
        <v>6.1900305088345302</v>
      </c>
      <c r="I13" s="47">
        <v>66635.558600000004</v>
      </c>
      <c r="J13" s="48">
        <v>16.035588729442701</v>
      </c>
      <c r="K13" s="47">
        <v>55391.010199999997</v>
      </c>
      <c r="L13" s="48">
        <v>14.1547400424705</v>
      </c>
      <c r="M13" s="48">
        <v>0.20300312919730801</v>
      </c>
      <c r="N13" s="47">
        <v>8926664.3158</v>
      </c>
      <c r="O13" s="47">
        <v>26951624.746800002</v>
      </c>
      <c r="P13" s="47">
        <v>14417</v>
      </c>
      <c r="Q13" s="47">
        <v>16261</v>
      </c>
      <c r="R13" s="48">
        <v>-11.340015989176599</v>
      </c>
      <c r="S13" s="47">
        <v>28.823468114032099</v>
      </c>
      <c r="T13" s="47">
        <v>28.188469085542099</v>
      </c>
      <c r="U13" s="49">
        <v>2.2030625391009702</v>
      </c>
    </row>
    <row r="14" spans="1:23" ht="12" thickBot="1">
      <c r="A14" s="71"/>
      <c r="B14" s="60" t="s">
        <v>12</v>
      </c>
      <c r="C14" s="61"/>
      <c r="D14" s="47">
        <v>161993.10810000001</v>
      </c>
      <c r="E14" s="47">
        <v>104963.70540000001</v>
      </c>
      <c r="F14" s="48">
        <v>154.33249758349299</v>
      </c>
      <c r="G14" s="47">
        <v>144312.9051</v>
      </c>
      <c r="H14" s="48">
        <v>12.251297268077799</v>
      </c>
      <c r="I14" s="47">
        <v>14043.8735</v>
      </c>
      <c r="J14" s="48">
        <v>8.6694265359305103</v>
      </c>
      <c r="K14" s="47">
        <v>23190.345099999999</v>
      </c>
      <c r="L14" s="48">
        <v>16.069488091817199</v>
      </c>
      <c r="M14" s="48">
        <v>-0.39440860239721098</v>
      </c>
      <c r="N14" s="47">
        <v>3074478.5888</v>
      </c>
      <c r="O14" s="47">
        <v>12500913.294600001</v>
      </c>
      <c r="P14" s="47">
        <v>4543</v>
      </c>
      <c r="Q14" s="47">
        <v>3748</v>
      </c>
      <c r="R14" s="48">
        <v>21.211312700106699</v>
      </c>
      <c r="S14" s="47">
        <v>35.657738961039001</v>
      </c>
      <c r="T14" s="47">
        <v>38.351371718249702</v>
      </c>
      <c r="U14" s="49">
        <v>-7.5541322464498704</v>
      </c>
    </row>
    <row r="15" spans="1:23" ht="12" thickBot="1">
      <c r="A15" s="71"/>
      <c r="B15" s="60" t="s">
        <v>13</v>
      </c>
      <c r="C15" s="61"/>
      <c r="D15" s="47">
        <v>167189.46179999999</v>
      </c>
      <c r="E15" s="47">
        <v>65073.184000000001</v>
      </c>
      <c r="F15" s="48">
        <v>256.925282463511</v>
      </c>
      <c r="G15" s="47">
        <v>99139.565799999997</v>
      </c>
      <c r="H15" s="48">
        <v>68.640502357334299</v>
      </c>
      <c r="I15" s="47">
        <v>2159.8742999999999</v>
      </c>
      <c r="J15" s="48">
        <v>1.2918722727774199</v>
      </c>
      <c r="K15" s="47">
        <v>7459.0052999999998</v>
      </c>
      <c r="L15" s="48">
        <v>7.5237421505834403</v>
      </c>
      <c r="M15" s="48">
        <v>-0.71043400384767097</v>
      </c>
      <c r="N15" s="47">
        <v>2356584.7804999999</v>
      </c>
      <c r="O15" s="47">
        <v>8164009.0010000002</v>
      </c>
      <c r="P15" s="47">
        <v>6368</v>
      </c>
      <c r="Q15" s="47">
        <v>5758</v>
      </c>
      <c r="R15" s="48">
        <v>10.5939562348037</v>
      </c>
      <c r="S15" s="47">
        <v>26.254626538944699</v>
      </c>
      <c r="T15" s="47">
        <v>26.309875217089299</v>
      </c>
      <c r="U15" s="49">
        <v>-0.210434066021053</v>
      </c>
    </row>
    <row r="16" spans="1:23" ht="12" thickBot="1">
      <c r="A16" s="71"/>
      <c r="B16" s="60" t="s">
        <v>14</v>
      </c>
      <c r="C16" s="61"/>
      <c r="D16" s="47">
        <v>467078.00530000002</v>
      </c>
      <c r="E16" s="47">
        <v>664920.58539999998</v>
      </c>
      <c r="F16" s="48">
        <v>70.245682801205106</v>
      </c>
      <c r="G16" s="47">
        <v>827465.39469999995</v>
      </c>
      <c r="H16" s="48">
        <v>-43.5531675050483</v>
      </c>
      <c r="I16" s="47">
        <v>39074.615100000003</v>
      </c>
      <c r="J16" s="48">
        <v>8.3657578941022308</v>
      </c>
      <c r="K16" s="47">
        <v>80726.709600000002</v>
      </c>
      <c r="L16" s="48">
        <v>9.7559015902130497</v>
      </c>
      <c r="M16" s="48">
        <v>-0.51596422926669105</v>
      </c>
      <c r="N16" s="47">
        <v>24342269.806899998</v>
      </c>
      <c r="O16" s="47">
        <v>72752854.528400004</v>
      </c>
      <c r="P16" s="47">
        <v>29319</v>
      </c>
      <c r="Q16" s="47">
        <v>35156</v>
      </c>
      <c r="R16" s="48">
        <v>-16.603140288997601</v>
      </c>
      <c r="S16" s="47">
        <v>15.9308982332276</v>
      </c>
      <c r="T16" s="47">
        <v>17.059627036636702</v>
      </c>
      <c r="U16" s="49">
        <v>-7.0851548160346898</v>
      </c>
    </row>
    <row r="17" spans="1:21" ht="12" thickBot="1">
      <c r="A17" s="71"/>
      <c r="B17" s="60" t="s">
        <v>15</v>
      </c>
      <c r="C17" s="61"/>
      <c r="D17" s="47">
        <v>862124.6568</v>
      </c>
      <c r="E17" s="47">
        <v>339687.07020000002</v>
      </c>
      <c r="F17" s="48">
        <v>253.79966811583401</v>
      </c>
      <c r="G17" s="47">
        <v>1101097.1398</v>
      </c>
      <c r="H17" s="48">
        <v>-21.703124489398501</v>
      </c>
      <c r="I17" s="47">
        <v>29005.6165</v>
      </c>
      <c r="J17" s="48">
        <v>3.3644341652008798</v>
      </c>
      <c r="K17" s="47">
        <v>120238.82060000001</v>
      </c>
      <c r="L17" s="48">
        <v>10.9199103561235</v>
      </c>
      <c r="M17" s="48">
        <v>-0.75876662499465697</v>
      </c>
      <c r="N17" s="47">
        <v>30354503.409699999</v>
      </c>
      <c r="O17" s="47">
        <v>98386475.649399996</v>
      </c>
      <c r="P17" s="47">
        <v>10867</v>
      </c>
      <c r="Q17" s="47">
        <v>11625</v>
      </c>
      <c r="R17" s="48">
        <v>-6.5204301075268898</v>
      </c>
      <c r="S17" s="47">
        <v>79.334191294745594</v>
      </c>
      <c r="T17" s="47">
        <v>51.9250695569892</v>
      </c>
      <c r="U17" s="49">
        <v>34.548939480488102</v>
      </c>
    </row>
    <row r="18" spans="1:21" ht="12" thickBot="1">
      <c r="A18" s="71"/>
      <c r="B18" s="60" t="s">
        <v>16</v>
      </c>
      <c r="C18" s="61"/>
      <c r="D18" s="47">
        <v>1498089.9837</v>
      </c>
      <c r="E18" s="47">
        <v>1512890.8872</v>
      </c>
      <c r="F18" s="48">
        <v>99.021680702473304</v>
      </c>
      <c r="G18" s="47">
        <v>2104409.1981000002</v>
      </c>
      <c r="H18" s="48">
        <v>-28.811849660580499</v>
      </c>
      <c r="I18" s="47">
        <v>225336.3817</v>
      </c>
      <c r="J18" s="48">
        <v>15.041578553476601</v>
      </c>
      <c r="K18" s="47">
        <v>295472.06800000003</v>
      </c>
      <c r="L18" s="48">
        <v>14.0406185387695</v>
      </c>
      <c r="M18" s="48">
        <v>-0.237368245244759</v>
      </c>
      <c r="N18" s="47">
        <v>54604452.514200002</v>
      </c>
      <c r="O18" s="47">
        <v>222689848.55419999</v>
      </c>
      <c r="P18" s="47">
        <v>69688</v>
      </c>
      <c r="Q18" s="47">
        <v>77865</v>
      </c>
      <c r="R18" s="48">
        <v>-10.501509022025299</v>
      </c>
      <c r="S18" s="47">
        <v>21.497101132189201</v>
      </c>
      <c r="T18" s="47">
        <v>21.437776626211999</v>
      </c>
      <c r="U18" s="49">
        <v>0.27596514345053202</v>
      </c>
    </row>
    <row r="19" spans="1:21" ht="12" thickBot="1">
      <c r="A19" s="71"/>
      <c r="B19" s="60" t="s">
        <v>17</v>
      </c>
      <c r="C19" s="61"/>
      <c r="D19" s="47">
        <v>578956.79370000004</v>
      </c>
      <c r="E19" s="47">
        <v>550925.56499999994</v>
      </c>
      <c r="F19" s="48">
        <v>105.08802467716301</v>
      </c>
      <c r="G19" s="47">
        <v>848992.26749999996</v>
      </c>
      <c r="H19" s="48">
        <v>-31.806588132441401</v>
      </c>
      <c r="I19" s="47">
        <v>71811.646599999993</v>
      </c>
      <c r="J19" s="48">
        <v>12.4036279358717</v>
      </c>
      <c r="K19" s="47">
        <v>130454.53810000001</v>
      </c>
      <c r="L19" s="48">
        <v>15.365809924764701</v>
      </c>
      <c r="M19" s="48">
        <v>-0.44952741663189399</v>
      </c>
      <c r="N19" s="47">
        <v>19633667.550000001</v>
      </c>
      <c r="O19" s="47">
        <v>61219048.187200002</v>
      </c>
      <c r="P19" s="47">
        <v>12829</v>
      </c>
      <c r="Q19" s="47">
        <v>14527</v>
      </c>
      <c r="R19" s="48">
        <v>-11.68857988573</v>
      </c>
      <c r="S19" s="47">
        <v>45.128754673006497</v>
      </c>
      <c r="T19" s="47">
        <v>43.3977973979487</v>
      </c>
      <c r="U19" s="49">
        <v>3.83559725412319</v>
      </c>
    </row>
    <row r="20" spans="1:21" ht="12" thickBot="1">
      <c r="A20" s="71"/>
      <c r="B20" s="60" t="s">
        <v>18</v>
      </c>
      <c r="C20" s="61"/>
      <c r="D20" s="47">
        <v>587966.97270000004</v>
      </c>
      <c r="E20" s="47">
        <v>2118139.0055</v>
      </c>
      <c r="F20" s="48">
        <v>27.758658481491199</v>
      </c>
      <c r="G20" s="47">
        <v>848107.48510000005</v>
      </c>
      <c r="H20" s="48">
        <v>-30.673059366918199</v>
      </c>
      <c r="I20" s="47">
        <v>63150.641900000002</v>
      </c>
      <c r="J20" s="48">
        <v>10.7405083673333</v>
      </c>
      <c r="K20" s="47">
        <v>69087.272200000007</v>
      </c>
      <c r="L20" s="48">
        <v>8.1460514632592798</v>
      </c>
      <c r="M20" s="48">
        <v>-8.5929435494488005E-2</v>
      </c>
      <c r="N20" s="47">
        <v>15660395.6657</v>
      </c>
      <c r="O20" s="47">
        <v>82497396.202299997</v>
      </c>
      <c r="P20" s="47">
        <v>28329</v>
      </c>
      <c r="Q20" s="47">
        <v>29745</v>
      </c>
      <c r="R20" s="48">
        <v>-4.7604639435199196</v>
      </c>
      <c r="S20" s="47">
        <v>20.754949793497801</v>
      </c>
      <c r="T20" s="47">
        <v>21.691627792906399</v>
      </c>
      <c r="U20" s="49">
        <v>-4.5130342820775704</v>
      </c>
    </row>
    <row r="21" spans="1:21" ht="12" thickBot="1">
      <c r="A21" s="71"/>
      <c r="B21" s="60" t="s">
        <v>19</v>
      </c>
      <c r="C21" s="61"/>
      <c r="D21" s="47">
        <v>371357.64630000002</v>
      </c>
      <c r="E21" s="47">
        <v>289662.6777</v>
      </c>
      <c r="F21" s="48">
        <v>128.20348456649</v>
      </c>
      <c r="G21" s="47">
        <v>479493.22899999999</v>
      </c>
      <c r="H21" s="48">
        <v>-22.552056246033001</v>
      </c>
      <c r="I21" s="47">
        <v>42945.189700000003</v>
      </c>
      <c r="J21" s="48">
        <v>11.5643747012838</v>
      </c>
      <c r="K21" s="47">
        <v>61062.565999999999</v>
      </c>
      <c r="L21" s="48">
        <v>12.7348129873175</v>
      </c>
      <c r="M21" s="48">
        <v>-0.29670185003361998</v>
      </c>
      <c r="N21" s="47">
        <v>12049752.102700001</v>
      </c>
      <c r="O21" s="47">
        <v>35582284.134199999</v>
      </c>
      <c r="P21" s="47">
        <v>32560</v>
      </c>
      <c r="Q21" s="47">
        <v>34740</v>
      </c>
      <c r="R21" s="48">
        <v>-6.2751871042026499</v>
      </c>
      <c r="S21" s="47">
        <v>11.4053331173219</v>
      </c>
      <c r="T21" s="47">
        <v>11.8189879044329</v>
      </c>
      <c r="U21" s="49">
        <v>-3.6268540590263298</v>
      </c>
    </row>
    <row r="22" spans="1:21" ht="12" thickBot="1">
      <c r="A22" s="71"/>
      <c r="B22" s="60" t="s">
        <v>20</v>
      </c>
      <c r="C22" s="61"/>
      <c r="D22" s="47">
        <v>952775.37459999998</v>
      </c>
      <c r="E22" s="47">
        <v>767634.73739999998</v>
      </c>
      <c r="F22" s="48">
        <v>124.11832453375899</v>
      </c>
      <c r="G22" s="47">
        <v>1212624.0433</v>
      </c>
      <c r="H22" s="48">
        <v>-21.4286258082806</v>
      </c>
      <c r="I22" s="47">
        <v>125532.65579999999</v>
      </c>
      <c r="J22" s="48">
        <v>13.175472325016999</v>
      </c>
      <c r="K22" s="47">
        <v>176937.57060000001</v>
      </c>
      <c r="L22" s="48">
        <v>14.5912965834396</v>
      </c>
      <c r="M22" s="48">
        <v>-0.29052571834056801</v>
      </c>
      <c r="N22" s="47">
        <v>36548948.781800002</v>
      </c>
      <c r="O22" s="47">
        <v>94358011.540700004</v>
      </c>
      <c r="P22" s="47">
        <v>54465</v>
      </c>
      <c r="Q22" s="47">
        <v>58365</v>
      </c>
      <c r="R22" s="48">
        <v>-6.6820868671292803</v>
      </c>
      <c r="S22" s="47">
        <v>17.493351227393699</v>
      </c>
      <c r="T22" s="47">
        <v>17.202713746252002</v>
      </c>
      <c r="U22" s="49">
        <v>1.66141682839238</v>
      </c>
    </row>
    <row r="23" spans="1:21" ht="12" thickBot="1">
      <c r="A23" s="71"/>
      <c r="B23" s="60" t="s">
        <v>21</v>
      </c>
      <c r="C23" s="61"/>
      <c r="D23" s="47">
        <v>2081230.3104999999</v>
      </c>
      <c r="E23" s="47">
        <v>4188695.4857000001</v>
      </c>
      <c r="F23" s="48">
        <v>49.6868372887267</v>
      </c>
      <c r="G23" s="47">
        <v>2106540.7516999999</v>
      </c>
      <c r="H23" s="48">
        <v>-1.20151680804533</v>
      </c>
      <c r="I23" s="47">
        <v>211067.32310000001</v>
      </c>
      <c r="J23" s="48">
        <v>10.1414688242404</v>
      </c>
      <c r="K23" s="47">
        <v>313373.46090000001</v>
      </c>
      <c r="L23" s="48">
        <v>14.876211658716</v>
      </c>
      <c r="M23" s="48">
        <v>-0.32646714085544998</v>
      </c>
      <c r="N23" s="47">
        <v>47332407.597099997</v>
      </c>
      <c r="O23" s="47">
        <v>159405692.4754</v>
      </c>
      <c r="P23" s="47">
        <v>69746</v>
      </c>
      <c r="Q23" s="47">
        <v>87189</v>
      </c>
      <c r="R23" s="48">
        <v>-20.005964055098701</v>
      </c>
      <c r="S23" s="47">
        <v>29.8401386531127</v>
      </c>
      <c r="T23" s="47">
        <v>31.736407424101699</v>
      </c>
      <c r="U23" s="49">
        <v>-6.3547585788149101</v>
      </c>
    </row>
    <row r="24" spans="1:21" ht="12" thickBot="1">
      <c r="A24" s="71"/>
      <c r="B24" s="60" t="s">
        <v>22</v>
      </c>
      <c r="C24" s="61"/>
      <c r="D24" s="47">
        <v>233739.64019999999</v>
      </c>
      <c r="E24" s="47">
        <v>199644.6433</v>
      </c>
      <c r="F24" s="48">
        <v>117.07784207802</v>
      </c>
      <c r="G24" s="47">
        <v>300765.07780000003</v>
      </c>
      <c r="H24" s="48">
        <v>-22.284980054955</v>
      </c>
      <c r="I24" s="47">
        <v>42746.144800000002</v>
      </c>
      <c r="J24" s="48">
        <v>18.287931291168299</v>
      </c>
      <c r="K24" s="47">
        <v>55034.514199999998</v>
      </c>
      <c r="L24" s="48">
        <v>18.298172980240899</v>
      </c>
      <c r="M24" s="48">
        <v>-0.223284780080788</v>
      </c>
      <c r="N24" s="47">
        <v>6671917.5478999997</v>
      </c>
      <c r="O24" s="47">
        <v>23928591.042599998</v>
      </c>
      <c r="P24" s="47">
        <v>25549</v>
      </c>
      <c r="Q24" s="47">
        <v>25066</v>
      </c>
      <c r="R24" s="48">
        <v>1.92691294981249</v>
      </c>
      <c r="S24" s="47">
        <v>9.1486805824102699</v>
      </c>
      <c r="T24" s="47">
        <v>9.7135962020266504</v>
      </c>
      <c r="U24" s="49">
        <v>-6.1748316003349704</v>
      </c>
    </row>
    <row r="25" spans="1:21" ht="12" thickBot="1">
      <c r="A25" s="71"/>
      <c r="B25" s="60" t="s">
        <v>23</v>
      </c>
      <c r="C25" s="61"/>
      <c r="D25" s="47">
        <v>250894.23740000001</v>
      </c>
      <c r="E25" s="47">
        <v>158306.57130000001</v>
      </c>
      <c r="F25" s="48">
        <v>158.486306247225</v>
      </c>
      <c r="G25" s="47">
        <v>243301.0362</v>
      </c>
      <c r="H25" s="48">
        <v>3.12090787552513</v>
      </c>
      <c r="I25" s="47">
        <v>19128.3897</v>
      </c>
      <c r="J25" s="48">
        <v>7.6240849125217904</v>
      </c>
      <c r="K25" s="47">
        <v>32778.907700000003</v>
      </c>
      <c r="L25" s="48">
        <v>13.472572173122501</v>
      </c>
      <c r="M25" s="48">
        <v>-0.41644212567827599</v>
      </c>
      <c r="N25" s="47">
        <v>6363899.2061000001</v>
      </c>
      <c r="O25" s="47">
        <v>27829711.1578</v>
      </c>
      <c r="P25" s="47">
        <v>15637</v>
      </c>
      <c r="Q25" s="47">
        <v>14089</v>
      </c>
      <c r="R25" s="48">
        <v>10.9872950528781</v>
      </c>
      <c r="S25" s="47">
        <v>16.0449087037155</v>
      </c>
      <c r="T25" s="47">
        <v>14.72639285258</v>
      </c>
      <c r="U25" s="49">
        <v>8.2176587943450805</v>
      </c>
    </row>
    <row r="26" spans="1:21" ht="12" thickBot="1">
      <c r="A26" s="71"/>
      <c r="B26" s="60" t="s">
        <v>24</v>
      </c>
      <c r="C26" s="61"/>
      <c r="D26" s="47">
        <v>392128.68190000003</v>
      </c>
      <c r="E26" s="47">
        <v>508962.91330000001</v>
      </c>
      <c r="F26" s="48">
        <v>77.044647390421204</v>
      </c>
      <c r="G26" s="47">
        <v>347216.9841</v>
      </c>
      <c r="H26" s="48">
        <v>12.9347640975607</v>
      </c>
      <c r="I26" s="47">
        <v>72431.560899999997</v>
      </c>
      <c r="J26" s="48">
        <v>18.471375403871001</v>
      </c>
      <c r="K26" s="47">
        <v>83669.520799999998</v>
      </c>
      <c r="L26" s="48">
        <v>24.097185515528501</v>
      </c>
      <c r="M26" s="48">
        <v>-0.13431366395491501</v>
      </c>
      <c r="N26" s="47">
        <v>8348692.7615</v>
      </c>
      <c r="O26" s="47">
        <v>48022135.002099998</v>
      </c>
      <c r="P26" s="47">
        <v>30336</v>
      </c>
      <c r="Q26" s="47">
        <v>32492</v>
      </c>
      <c r="R26" s="48">
        <v>-6.6354795026467999</v>
      </c>
      <c r="S26" s="47">
        <v>12.9261828157964</v>
      </c>
      <c r="T26" s="47">
        <v>12.244553748614999</v>
      </c>
      <c r="U26" s="49">
        <v>5.2732432837665399</v>
      </c>
    </row>
    <row r="27" spans="1:21" ht="12" thickBot="1">
      <c r="A27" s="71"/>
      <c r="B27" s="60" t="s">
        <v>25</v>
      </c>
      <c r="C27" s="61"/>
      <c r="D27" s="47">
        <v>225168.9038</v>
      </c>
      <c r="E27" s="47">
        <v>243995.2297</v>
      </c>
      <c r="F27" s="48">
        <v>92.284141815744704</v>
      </c>
      <c r="G27" s="47">
        <v>228389.47700000001</v>
      </c>
      <c r="H27" s="48">
        <v>-1.4101232868972999</v>
      </c>
      <c r="I27" s="47">
        <v>66891.429099999994</v>
      </c>
      <c r="J27" s="48">
        <v>29.707223320416599</v>
      </c>
      <c r="K27" s="47">
        <v>67246.006399999998</v>
      </c>
      <c r="L27" s="48">
        <v>29.443566001072799</v>
      </c>
      <c r="M27" s="48">
        <v>-5.2728380313160003E-3</v>
      </c>
      <c r="N27" s="47">
        <v>4819507.3592999997</v>
      </c>
      <c r="O27" s="47">
        <v>15969659.416200001</v>
      </c>
      <c r="P27" s="47">
        <v>30214</v>
      </c>
      <c r="Q27" s="47">
        <v>30849</v>
      </c>
      <c r="R27" s="48">
        <v>-2.05841356283835</v>
      </c>
      <c r="S27" s="47">
        <v>7.4524691798504001</v>
      </c>
      <c r="T27" s="47">
        <v>7.3859764627702704</v>
      </c>
      <c r="U27" s="49">
        <v>0.89222397940152298</v>
      </c>
    </row>
    <row r="28" spans="1:21" ht="12" thickBot="1">
      <c r="A28" s="71"/>
      <c r="B28" s="60" t="s">
        <v>26</v>
      </c>
      <c r="C28" s="61"/>
      <c r="D28" s="47">
        <v>674952.56969999999</v>
      </c>
      <c r="E28" s="47">
        <v>740975.13040000002</v>
      </c>
      <c r="F28" s="48">
        <v>91.089773733113105</v>
      </c>
      <c r="G28" s="47">
        <v>548652.6004</v>
      </c>
      <c r="H28" s="48">
        <v>23.020025642441102</v>
      </c>
      <c r="I28" s="47">
        <v>62392.328200000004</v>
      </c>
      <c r="J28" s="48">
        <v>9.2439574276651602</v>
      </c>
      <c r="K28" s="47">
        <v>42013.524400000002</v>
      </c>
      <c r="L28" s="48">
        <v>7.6575822969525102</v>
      </c>
      <c r="M28" s="48">
        <v>0.48505342246412497</v>
      </c>
      <c r="N28" s="47">
        <v>12779248.656300001</v>
      </c>
      <c r="O28" s="47">
        <v>64019892.853100002</v>
      </c>
      <c r="P28" s="47">
        <v>37191</v>
      </c>
      <c r="Q28" s="47">
        <v>34099</v>
      </c>
      <c r="R28" s="48">
        <v>9.0677145957359393</v>
      </c>
      <c r="S28" s="47">
        <v>18.148276994434099</v>
      </c>
      <c r="T28" s="47">
        <v>18.826980885069901</v>
      </c>
      <c r="U28" s="49">
        <v>-3.7397703971785101</v>
      </c>
    </row>
    <row r="29" spans="1:21" ht="12" thickBot="1">
      <c r="A29" s="71"/>
      <c r="B29" s="60" t="s">
        <v>27</v>
      </c>
      <c r="C29" s="61"/>
      <c r="D29" s="47">
        <v>754571.21790000005</v>
      </c>
      <c r="E29" s="47">
        <v>547499.2487</v>
      </c>
      <c r="F29" s="48">
        <v>137.821416137406</v>
      </c>
      <c r="G29" s="47">
        <v>529400.95570000005</v>
      </c>
      <c r="H29" s="48">
        <v>42.5330290351042</v>
      </c>
      <c r="I29" s="47">
        <v>144049.17019999999</v>
      </c>
      <c r="J29" s="48">
        <v>19.0902020621585</v>
      </c>
      <c r="K29" s="47">
        <v>85800.808300000004</v>
      </c>
      <c r="L29" s="48">
        <v>16.2071502471222</v>
      </c>
      <c r="M29" s="48">
        <v>0.67887894128381998</v>
      </c>
      <c r="N29" s="47">
        <v>13471833.8135</v>
      </c>
      <c r="O29" s="47">
        <v>38471997.819799997</v>
      </c>
      <c r="P29" s="47">
        <v>89168</v>
      </c>
      <c r="Q29" s="47">
        <v>81714</v>
      </c>
      <c r="R29" s="48">
        <v>9.1220598673422</v>
      </c>
      <c r="S29" s="47">
        <v>8.4623544085322102</v>
      </c>
      <c r="T29" s="47">
        <v>7.7821164133440996</v>
      </c>
      <c r="U29" s="49">
        <v>8.0384011629464904</v>
      </c>
    </row>
    <row r="30" spans="1:21" ht="12" thickBot="1">
      <c r="A30" s="71"/>
      <c r="B30" s="60" t="s">
        <v>28</v>
      </c>
      <c r="C30" s="61"/>
      <c r="D30" s="47">
        <v>673493.60800000001</v>
      </c>
      <c r="E30" s="47">
        <v>962268.50269999995</v>
      </c>
      <c r="F30" s="48">
        <v>69.990195679300001</v>
      </c>
      <c r="G30" s="47">
        <v>801199.94270000001</v>
      </c>
      <c r="H30" s="48">
        <v>-15.939383903303399</v>
      </c>
      <c r="I30" s="47">
        <v>105636.2631</v>
      </c>
      <c r="J30" s="48">
        <v>15.6848204415327</v>
      </c>
      <c r="K30" s="47">
        <v>150310.90779999999</v>
      </c>
      <c r="L30" s="48">
        <v>18.760723733137102</v>
      </c>
      <c r="M30" s="48">
        <v>-0.29721492175034298</v>
      </c>
      <c r="N30" s="47">
        <v>16710293.5513</v>
      </c>
      <c r="O30" s="47">
        <v>69887942.166899994</v>
      </c>
      <c r="P30" s="47">
        <v>42002</v>
      </c>
      <c r="Q30" s="47">
        <v>46220</v>
      </c>
      <c r="R30" s="48">
        <v>-9.1259195153613106</v>
      </c>
      <c r="S30" s="47">
        <v>16.034798533403201</v>
      </c>
      <c r="T30" s="47">
        <v>15.804046977498899</v>
      </c>
      <c r="U30" s="49">
        <v>1.43906738474799</v>
      </c>
    </row>
    <row r="31" spans="1:21" ht="12" thickBot="1">
      <c r="A31" s="71"/>
      <c r="B31" s="60" t="s">
        <v>29</v>
      </c>
      <c r="C31" s="61"/>
      <c r="D31" s="47">
        <v>442565.40090000001</v>
      </c>
      <c r="E31" s="47">
        <v>836368.10279999999</v>
      </c>
      <c r="F31" s="48">
        <v>52.915145785495199</v>
      </c>
      <c r="G31" s="47">
        <v>373376.42440000002</v>
      </c>
      <c r="H31" s="48">
        <v>18.530622711700101</v>
      </c>
      <c r="I31" s="47">
        <v>45744.789199999999</v>
      </c>
      <c r="J31" s="48">
        <v>10.3362777810858</v>
      </c>
      <c r="K31" s="47">
        <v>28540.1751</v>
      </c>
      <c r="L31" s="48">
        <v>7.6438074915583796</v>
      </c>
      <c r="M31" s="48">
        <v>0.60282090210441597</v>
      </c>
      <c r="N31" s="47">
        <v>7654905.3351999996</v>
      </c>
      <c r="O31" s="47">
        <v>74775389.164900005</v>
      </c>
      <c r="P31" s="47">
        <v>19115</v>
      </c>
      <c r="Q31" s="47">
        <v>18885</v>
      </c>
      <c r="R31" s="48">
        <v>1.2178978024887499</v>
      </c>
      <c r="S31" s="47">
        <v>23.152780585927299</v>
      </c>
      <c r="T31" s="47">
        <v>25.756072713794001</v>
      </c>
      <c r="U31" s="49">
        <v>-11.2439718339881</v>
      </c>
    </row>
    <row r="32" spans="1:21" ht="12" thickBot="1">
      <c r="A32" s="71"/>
      <c r="B32" s="60" t="s">
        <v>30</v>
      </c>
      <c r="C32" s="61"/>
      <c r="D32" s="47">
        <v>131520.15669999999</v>
      </c>
      <c r="E32" s="47">
        <v>190908.56229999999</v>
      </c>
      <c r="F32" s="48">
        <v>68.891701406941095</v>
      </c>
      <c r="G32" s="47">
        <v>133711.21650000001</v>
      </c>
      <c r="H32" s="48">
        <v>-1.6386507111017099</v>
      </c>
      <c r="I32" s="47">
        <v>36295.653899999998</v>
      </c>
      <c r="J32" s="48">
        <v>27.597027566497701</v>
      </c>
      <c r="K32" s="47">
        <v>36909.703399999999</v>
      </c>
      <c r="L32" s="48">
        <v>27.604044272531201</v>
      </c>
      <c r="M32" s="48">
        <v>-1.6636533037001001E-2</v>
      </c>
      <c r="N32" s="47">
        <v>3954936.8766000001</v>
      </c>
      <c r="O32" s="47">
        <v>9760140.2234000005</v>
      </c>
      <c r="P32" s="47">
        <v>24862</v>
      </c>
      <c r="Q32" s="47">
        <v>25754</v>
      </c>
      <c r="R32" s="48">
        <v>-3.4635396443271</v>
      </c>
      <c r="S32" s="47">
        <v>5.2900071072319204</v>
      </c>
      <c r="T32" s="47">
        <v>5.3234360021744198</v>
      </c>
      <c r="U32" s="49">
        <v>-0.63192533138184703</v>
      </c>
    </row>
    <row r="33" spans="1:21" ht="12" thickBot="1">
      <c r="A33" s="71"/>
      <c r="B33" s="60" t="s">
        <v>31</v>
      </c>
      <c r="C33" s="61"/>
      <c r="D33" s="47">
        <v>-37.606499999999997</v>
      </c>
      <c r="E33" s="50"/>
      <c r="F33" s="50"/>
      <c r="G33" s="47">
        <v>-127.056</v>
      </c>
      <c r="H33" s="48">
        <v>-70.401633925198297</v>
      </c>
      <c r="I33" s="47">
        <v>11.9503</v>
      </c>
      <c r="J33" s="48">
        <v>-31.777219363673801</v>
      </c>
      <c r="K33" s="47">
        <v>-25.9086</v>
      </c>
      <c r="L33" s="48">
        <v>20.391480921798301</v>
      </c>
      <c r="M33" s="48">
        <v>-1.46124838856596</v>
      </c>
      <c r="N33" s="47">
        <v>1659.2911999999999</v>
      </c>
      <c r="O33" s="47">
        <v>3288.1974</v>
      </c>
      <c r="P33" s="47">
        <v>10</v>
      </c>
      <c r="Q33" s="47">
        <v>2</v>
      </c>
      <c r="R33" s="48">
        <v>400</v>
      </c>
      <c r="S33" s="47">
        <v>-3.76065</v>
      </c>
      <c r="T33" s="47">
        <v>-9.6153499999999994</v>
      </c>
      <c r="U33" s="49">
        <v>-155.683193065029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47">
        <v>3</v>
      </c>
      <c r="O34" s="47">
        <v>3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88868.6057</v>
      </c>
      <c r="E35" s="47">
        <v>91138.075800000006</v>
      </c>
      <c r="F35" s="48">
        <v>97.509855151012502</v>
      </c>
      <c r="G35" s="47">
        <v>89531.494999999995</v>
      </c>
      <c r="H35" s="48">
        <v>-0.740397890150291</v>
      </c>
      <c r="I35" s="47">
        <v>8616.3469000000005</v>
      </c>
      <c r="J35" s="48">
        <v>9.6956026620770999</v>
      </c>
      <c r="K35" s="47">
        <v>15860.992899999999</v>
      </c>
      <c r="L35" s="48">
        <v>17.715545685906399</v>
      </c>
      <c r="M35" s="48">
        <v>-0.45675866862029801</v>
      </c>
      <c r="N35" s="47">
        <v>2397515.8659999999</v>
      </c>
      <c r="O35" s="47">
        <v>16240240.1916</v>
      </c>
      <c r="P35" s="47">
        <v>6084</v>
      </c>
      <c r="Q35" s="47">
        <v>5898</v>
      </c>
      <c r="R35" s="48">
        <v>3.1536113936927701</v>
      </c>
      <c r="S35" s="47">
        <v>14.606937163050601</v>
      </c>
      <c r="T35" s="47">
        <v>14.5447787894201</v>
      </c>
      <c r="U35" s="49">
        <v>0.42554009055175201</v>
      </c>
    </row>
    <row r="36" spans="1:21" ht="12" thickBot="1">
      <c r="A36" s="71"/>
      <c r="B36" s="60" t="s">
        <v>37</v>
      </c>
      <c r="C36" s="61"/>
      <c r="D36" s="50"/>
      <c r="E36" s="47">
        <v>440701.05780000001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69068.415699999998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71"/>
      <c r="B38" s="60" t="s">
        <v>39</v>
      </c>
      <c r="C38" s="61"/>
      <c r="D38" s="50"/>
      <c r="E38" s="47">
        <v>194175.19959999999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248379.31580000001</v>
      </c>
      <c r="E39" s="47">
        <v>424348.17800000001</v>
      </c>
      <c r="F39" s="48">
        <v>58.531962354743499</v>
      </c>
      <c r="G39" s="47">
        <v>408417.27</v>
      </c>
      <c r="H39" s="48">
        <v>-39.184913556667198</v>
      </c>
      <c r="I39" s="47">
        <v>12602.947099999999</v>
      </c>
      <c r="J39" s="48">
        <v>5.0740727179344303</v>
      </c>
      <c r="K39" s="47">
        <v>22957.204600000001</v>
      </c>
      <c r="L39" s="48">
        <v>5.6210171034148502</v>
      </c>
      <c r="M39" s="48">
        <v>-0.451024315913445</v>
      </c>
      <c r="N39" s="47">
        <v>7130996.8377999999</v>
      </c>
      <c r="O39" s="47">
        <v>19678178.185699999</v>
      </c>
      <c r="P39" s="47">
        <v>426</v>
      </c>
      <c r="Q39" s="47">
        <v>491</v>
      </c>
      <c r="R39" s="48">
        <v>-13.2382892057026</v>
      </c>
      <c r="S39" s="47">
        <v>583.05003708920196</v>
      </c>
      <c r="T39" s="47">
        <v>570.87576252545796</v>
      </c>
      <c r="U39" s="49">
        <v>2.0880325511206701</v>
      </c>
    </row>
    <row r="40" spans="1:21" ht="12" thickBot="1">
      <c r="A40" s="71"/>
      <c r="B40" s="60" t="s">
        <v>34</v>
      </c>
      <c r="C40" s="61"/>
      <c r="D40" s="47">
        <v>512219.81670000002</v>
      </c>
      <c r="E40" s="47">
        <v>478265.31150000001</v>
      </c>
      <c r="F40" s="48">
        <v>107.099512421988</v>
      </c>
      <c r="G40" s="47">
        <v>510986.09700000001</v>
      </c>
      <c r="H40" s="48">
        <v>0.241438995550602</v>
      </c>
      <c r="I40" s="47">
        <v>37779.218699999998</v>
      </c>
      <c r="J40" s="48">
        <v>7.3755870952815501</v>
      </c>
      <c r="K40" s="47">
        <v>51628.660199999998</v>
      </c>
      <c r="L40" s="48">
        <v>10.1037309044438</v>
      </c>
      <c r="M40" s="48">
        <v>-0.268251034335383</v>
      </c>
      <c r="N40" s="47">
        <v>11749279.910599999</v>
      </c>
      <c r="O40" s="47">
        <v>42337856.196900003</v>
      </c>
      <c r="P40" s="47">
        <v>3047</v>
      </c>
      <c r="Q40" s="47">
        <v>3598</v>
      </c>
      <c r="R40" s="48">
        <v>-15.3140633685381</v>
      </c>
      <c r="S40" s="47">
        <v>168.106273941582</v>
      </c>
      <c r="T40" s="47">
        <v>171.24641703724299</v>
      </c>
      <c r="U40" s="49">
        <v>-1.867951160914</v>
      </c>
    </row>
    <row r="41" spans="1:21" ht="12" thickBot="1">
      <c r="A41" s="71"/>
      <c r="B41" s="60" t="s">
        <v>40</v>
      </c>
      <c r="C41" s="61"/>
      <c r="D41" s="50"/>
      <c r="E41" s="47">
        <v>166547.0539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61958.854500000001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24965.314299999998</v>
      </c>
      <c r="E43" s="52">
        <v>0</v>
      </c>
      <c r="F43" s="53"/>
      <c r="G43" s="52">
        <v>54564.3</v>
      </c>
      <c r="H43" s="54">
        <v>-54.246065101174203</v>
      </c>
      <c r="I43" s="52">
        <v>4280.9844000000003</v>
      </c>
      <c r="J43" s="54">
        <v>17.147728839127801</v>
      </c>
      <c r="K43" s="52">
        <v>5083.8789999999999</v>
      </c>
      <c r="L43" s="54">
        <v>9.3172257318429796</v>
      </c>
      <c r="M43" s="54">
        <v>-0.157929525860076</v>
      </c>
      <c r="N43" s="52">
        <v>848947.64650000003</v>
      </c>
      <c r="O43" s="52">
        <v>3183339.6324</v>
      </c>
      <c r="P43" s="52">
        <v>30</v>
      </c>
      <c r="Q43" s="52">
        <v>30</v>
      </c>
      <c r="R43" s="54">
        <v>0</v>
      </c>
      <c r="S43" s="52">
        <v>832.17714333333299</v>
      </c>
      <c r="T43" s="52">
        <v>295.471</v>
      </c>
      <c r="U43" s="55">
        <v>64.494218284285694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6:C26"/>
    <mergeCell ref="B27:C27"/>
    <mergeCell ref="B28:C28"/>
    <mergeCell ref="B29:C29"/>
    <mergeCell ref="B25:C25"/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topLeftCell="A10" workbookViewId="0">
      <selection activeCell="A32" sqref="A32:XFD32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56182</v>
      </c>
      <c r="D2" s="32">
        <v>665911.06566752098</v>
      </c>
      <c r="E2" s="32">
        <v>609449.66547264997</v>
      </c>
      <c r="F2" s="32">
        <v>56461.4001948718</v>
      </c>
      <c r="G2" s="32">
        <v>609449.66547264997</v>
      </c>
      <c r="H2" s="32">
        <v>8.47881993645411E-2</v>
      </c>
    </row>
    <row r="3" spans="1:8" ht="14.25">
      <c r="A3" s="32">
        <v>2</v>
      </c>
      <c r="B3" s="33">
        <v>13</v>
      </c>
      <c r="C3" s="32">
        <v>18855.581999999999</v>
      </c>
      <c r="D3" s="32">
        <v>122465.715285342</v>
      </c>
      <c r="E3" s="32">
        <v>96313.201800075607</v>
      </c>
      <c r="F3" s="32">
        <v>26152.513485265899</v>
      </c>
      <c r="G3" s="32">
        <v>96313.201800075607</v>
      </c>
      <c r="H3" s="32">
        <v>0.21354967326432001</v>
      </c>
    </row>
    <row r="4" spans="1:8" ht="14.25">
      <c r="A4" s="32">
        <v>3</v>
      </c>
      <c r="B4" s="33">
        <v>14</v>
      </c>
      <c r="C4" s="32">
        <v>117409</v>
      </c>
      <c r="D4" s="32">
        <v>112155.31245042699</v>
      </c>
      <c r="E4" s="32">
        <v>82843.263520512803</v>
      </c>
      <c r="F4" s="32">
        <v>29312.048929914501</v>
      </c>
      <c r="G4" s="32">
        <v>82843.263520512803</v>
      </c>
      <c r="H4" s="32">
        <v>0.261352300568646</v>
      </c>
    </row>
    <row r="5" spans="1:8" ht="14.25">
      <c r="A5" s="32">
        <v>4</v>
      </c>
      <c r="B5" s="33">
        <v>15</v>
      </c>
      <c r="C5" s="32">
        <v>6646</v>
      </c>
      <c r="D5" s="32">
        <v>109270.141144444</v>
      </c>
      <c r="E5" s="32">
        <v>90737.160079487207</v>
      </c>
      <c r="F5" s="32">
        <v>18532.981064957301</v>
      </c>
      <c r="G5" s="32">
        <v>90737.160079487207</v>
      </c>
      <c r="H5" s="32">
        <v>0.16960700215860899</v>
      </c>
    </row>
    <row r="6" spans="1:8" ht="14.25">
      <c r="A6" s="32">
        <v>5</v>
      </c>
      <c r="B6" s="33">
        <v>16</v>
      </c>
      <c r="C6" s="32">
        <v>4392</v>
      </c>
      <c r="D6" s="32">
        <v>295141.74198803399</v>
      </c>
      <c r="E6" s="32">
        <v>258980.177446154</v>
      </c>
      <c r="F6" s="32">
        <v>36161.564541880303</v>
      </c>
      <c r="G6" s="32">
        <v>258980.177446154</v>
      </c>
      <c r="H6" s="32">
        <v>0.12252270484784999</v>
      </c>
    </row>
    <row r="7" spans="1:8" ht="14.25">
      <c r="A7" s="32">
        <v>6</v>
      </c>
      <c r="B7" s="33">
        <v>17</v>
      </c>
      <c r="C7" s="32">
        <v>22791</v>
      </c>
      <c r="D7" s="32">
        <v>415548.22555897402</v>
      </c>
      <c r="E7" s="32">
        <v>348912.38143846201</v>
      </c>
      <c r="F7" s="32">
        <v>66635.844120512804</v>
      </c>
      <c r="G7" s="32">
        <v>348912.38143846201</v>
      </c>
      <c r="H7" s="32">
        <v>0.160356464116476</v>
      </c>
    </row>
    <row r="8" spans="1:8" ht="14.25">
      <c r="A8" s="32">
        <v>7</v>
      </c>
      <c r="B8" s="33">
        <v>18</v>
      </c>
      <c r="C8" s="32">
        <v>54516</v>
      </c>
      <c r="D8" s="32">
        <v>161993.082400855</v>
      </c>
      <c r="E8" s="32">
        <v>147949.232351282</v>
      </c>
      <c r="F8" s="32">
        <v>14043.8500495726</v>
      </c>
      <c r="G8" s="32">
        <v>147949.232351282</v>
      </c>
      <c r="H8" s="32">
        <v>8.6694134350878596E-2</v>
      </c>
    </row>
    <row r="9" spans="1:8" ht="14.25">
      <c r="A9" s="32">
        <v>8</v>
      </c>
      <c r="B9" s="33">
        <v>19</v>
      </c>
      <c r="C9" s="32">
        <v>20810</v>
      </c>
      <c r="D9" s="32">
        <v>167189.46086837599</v>
      </c>
      <c r="E9" s="32">
        <v>165029.58633846199</v>
      </c>
      <c r="F9" s="32">
        <v>2159.8745299145298</v>
      </c>
      <c r="G9" s="32">
        <v>165029.58633846199</v>
      </c>
      <c r="H9" s="32">
        <v>1.2918724174934299E-2</v>
      </c>
    </row>
    <row r="10" spans="1:8" ht="14.25">
      <c r="A10" s="32">
        <v>9</v>
      </c>
      <c r="B10" s="33">
        <v>21</v>
      </c>
      <c r="C10" s="32">
        <v>102055</v>
      </c>
      <c r="D10" s="32">
        <v>467077.93310000002</v>
      </c>
      <c r="E10" s="32">
        <v>428003.39020000002</v>
      </c>
      <c r="F10" s="32">
        <v>39074.5429</v>
      </c>
      <c r="G10" s="32">
        <v>428003.39020000002</v>
      </c>
      <c r="H10" s="32">
        <v>8.3657437294590103E-2</v>
      </c>
    </row>
    <row r="11" spans="1:8" ht="14.25">
      <c r="A11" s="32">
        <v>10</v>
      </c>
      <c r="B11" s="33">
        <v>22</v>
      </c>
      <c r="C11" s="32">
        <v>53599</v>
      </c>
      <c r="D11" s="32">
        <v>862124.75044700899</v>
      </c>
      <c r="E11" s="32">
        <v>833119.04052136804</v>
      </c>
      <c r="F11" s="32">
        <v>29005.709925641</v>
      </c>
      <c r="G11" s="32">
        <v>833119.04052136804</v>
      </c>
      <c r="H11" s="32">
        <v>3.36444463641737E-2</v>
      </c>
    </row>
    <row r="12" spans="1:8" ht="14.25">
      <c r="A12" s="32">
        <v>11</v>
      </c>
      <c r="B12" s="33">
        <v>23</v>
      </c>
      <c r="C12" s="32">
        <v>163656.21799999999</v>
      </c>
      <c r="D12" s="32">
        <v>1498090.1674700901</v>
      </c>
      <c r="E12" s="32">
        <v>1272753.5979128201</v>
      </c>
      <c r="F12" s="32">
        <v>225336.569557265</v>
      </c>
      <c r="G12" s="32">
        <v>1272753.5979128201</v>
      </c>
      <c r="H12" s="32">
        <v>0.150415892481161</v>
      </c>
    </row>
    <row r="13" spans="1:8" ht="14.25">
      <c r="A13" s="32">
        <v>12</v>
      </c>
      <c r="B13" s="33">
        <v>24</v>
      </c>
      <c r="C13" s="32">
        <v>23808.952000000001</v>
      </c>
      <c r="D13" s="32">
        <v>578956.71633162396</v>
      </c>
      <c r="E13" s="32">
        <v>507145.14683504298</v>
      </c>
      <c r="F13" s="32">
        <v>71811.5694965812</v>
      </c>
      <c r="G13" s="32">
        <v>507145.14683504298</v>
      </c>
      <c r="H13" s="32">
        <v>0.12403616275771399</v>
      </c>
    </row>
    <row r="14" spans="1:8" ht="14.25">
      <c r="A14" s="32">
        <v>13</v>
      </c>
      <c r="B14" s="33">
        <v>25</v>
      </c>
      <c r="C14" s="32">
        <v>60277</v>
      </c>
      <c r="D14" s="32">
        <v>587967.0318</v>
      </c>
      <c r="E14" s="32">
        <v>524816.3308</v>
      </c>
      <c r="F14" s="32">
        <v>63150.701000000001</v>
      </c>
      <c r="G14" s="32">
        <v>524816.3308</v>
      </c>
      <c r="H14" s="32">
        <v>0.107405173393261</v>
      </c>
    </row>
    <row r="15" spans="1:8" ht="14.25">
      <c r="A15" s="32">
        <v>14</v>
      </c>
      <c r="B15" s="33">
        <v>26</v>
      </c>
      <c r="C15" s="32">
        <v>71261</v>
      </c>
      <c r="D15" s="32">
        <v>371357.54123426398</v>
      </c>
      <c r="E15" s="32">
        <v>328412.45647569798</v>
      </c>
      <c r="F15" s="32">
        <v>42945.084758565899</v>
      </c>
      <c r="G15" s="32">
        <v>328412.45647569798</v>
      </c>
      <c r="H15" s="32">
        <v>0.11564349714248801</v>
      </c>
    </row>
    <row r="16" spans="1:8" ht="14.25">
      <c r="A16" s="32">
        <v>15</v>
      </c>
      <c r="B16" s="33">
        <v>27</v>
      </c>
      <c r="C16" s="32">
        <v>131241.67000000001</v>
      </c>
      <c r="D16" s="32">
        <v>952775.50670000003</v>
      </c>
      <c r="E16" s="32">
        <v>827242.71829999995</v>
      </c>
      <c r="F16" s="32">
        <v>125532.7884</v>
      </c>
      <c r="G16" s="32">
        <v>827242.71829999995</v>
      </c>
      <c r="H16" s="32">
        <v>0.13175484415504199</v>
      </c>
    </row>
    <row r="17" spans="1:8" ht="14.25">
      <c r="A17" s="32">
        <v>16</v>
      </c>
      <c r="B17" s="33">
        <v>29</v>
      </c>
      <c r="C17" s="32">
        <v>168192</v>
      </c>
      <c r="D17" s="32">
        <v>2081231.1811299101</v>
      </c>
      <c r="E17" s="32">
        <v>1870163.02783675</v>
      </c>
      <c r="F17" s="32">
        <v>211068.153293162</v>
      </c>
      <c r="G17" s="32">
        <v>1870163.02783675</v>
      </c>
      <c r="H17" s="32">
        <v>0.10141504471337601</v>
      </c>
    </row>
    <row r="18" spans="1:8" ht="14.25">
      <c r="A18" s="32">
        <v>17</v>
      </c>
      <c r="B18" s="33">
        <v>31</v>
      </c>
      <c r="C18" s="32">
        <v>35965.735000000001</v>
      </c>
      <c r="D18" s="32">
        <v>233739.61218373801</v>
      </c>
      <c r="E18" s="32">
        <v>190993.48315070401</v>
      </c>
      <c r="F18" s="32">
        <v>42746.129033033998</v>
      </c>
      <c r="G18" s="32">
        <v>190993.48315070401</v>
      </c>
      <c r="H18" s="32">
        <v>0.18287926737651999</v>
      </c>
    </row>
    <row r="19" spans="1:8" ht="14.25">
      <c r="A19" s="32">
        <v>18</v>
      </c>
      <c r="B19" s="33">
        <v>32</v>
      </c>
      <c r="C19" s="32">
        <v>15725.957</v>
      </c>
      <c r="D19" s="32">
        <v>250894.24049369199</v>
      </c>
      <c r="E19" s="32">
        <v>231765.85475666201</v>
      </c>
      <c r="F19" s="32">
        <v>19128.385737029701</v>
      </c>
      <c r="G19" s="32">
        <v>231765.85475666201</v>
      </c>
      <c r="H19" s="32">
        <v>7.6240832389735905E-2</v>
      </c>
    </row>
    <row r="20" spans="1:8" ht="14.25">
      <c r="A20" s="32">
        <v>19</v>
      </c>
      <c r="B20" s="33">
        <v>33</v>
      </c>
      <c r="C20" s="32">
        <v>33348.976999999999</v>
      </c>
      <c r="D20" s="32">
        <v>392128.67971678398</v>
      </c>
      <c r="E20" s="32">
        <v>319697.140978501</v>
      </c>
      <c r="F20" s="32">
        <v>72431.538738283401</v>
      </c>
      <c r="G20" s="32">
        <v>319697.140978501</v>
      </c>
      <c r="H20" s="32">
        <v>0.18471369855068301</v>
      </c>
    </row>
    <row r="21" spans="1:8" ht="14.25">
      <c r="A21" s="32">
        <v>20</v>
      </c>
      <c r="B21" s="33">
        <v>34</v>
      </c>
      <c r="C21" s="32">
        <v>40122.353999999999</v>
      </c>
      <c r="D21" s="32">
        <v>225168.87624710699</v>
      </c>
      <c r="E21" s="32">
        <v>158277.480925779</v>
      </c>
      <c r="F21" s="32">
        <v>66891.395321328004</v>
      </c>
      <c r="G21" s="32">
        <v>158277.480925779</v>
      </c>
      <c r="H21" s="32">
        <v>0.297072119540711</v>
      </c>
    </row>
    <row r="22" spans="1:8" ht="14.25">
      <c r="A22" s="32">
        <v>21</v>
      </c>
      <c r="B22" s="33">
        <v>35</v>
      </c>
      <c r="C22" s="32">
        <v>28591.105</v>
      </c>
      <c r="D22" s="32">
        <v>674952.56883628306</v>
      </c>
      <c r="E22" s="32">
        <v>612560.23529533797</v>
      </c>
      <c r="F22" s="32">
        <v>62392.333540945401</v>
      </c>
      <c r="G22" s="32">
        <v>612560.23529533797</v>
      </c>
      <c r="H22" s="32">
        <v>9.2439582308011498E-2</v>
      </c>
    </row>
    <row r="23" spans="1:8" ht="14.25">
      <c r="A23" s="32">
        <v>22</v>
      </c>
      <c r="B23" s="33">
        <v>36</v>
      </c>
      <c r="C23" s="32">
        <v>146963.74299999999</v>
      </c>
      <c r="D23" s="32">
        <v>754571.21605221205</v>
      </c>
      <c r="E23" s="32">
        <v>610522.02730392397</v>
      </c>
      <c r="F23" s="32">
        <v>144049.188748288</v>
      </c>
      <c r="G23" s="32">
        <v>610522.02730392397</v>
      </c>
      <c r="H23" s="32">
        <v>0.19090204567029301</v>
      </c>
    </row>
    <row r="24" spans="1:8" ht="14.25">
      <c r="A24" s="32">
        <v>23</v>
      </c>
      <c r="B24" s="33">
        <v>37</v>
      </c>
      <c r="C24" s="32">
        <v>62822.434999999998</v>
      </c>
      <c r="D24" s="32">
        <v>673493.61881858401</v>
      </c>
      <c r="E24" s="32">
        <v>567857.34015896404</v>
      </c>
      <c r="F24" s="32">
        <v>105636.27865962</v>
      </c>
      <c r="G24" s="32">
        <v>567857.34015896404</v>
      </c>
      <c r="H24" s="32">
        <v>0.15684822499866199</v>
      </c>
    </row>
    <row r="25" spans="1:8" ht="14.25">
      <c r="A25" s="32">
        <v>24</v>
      </c>
      <c r="B25" s="33">
        <v>38</v>
      </c>
      <c r="C25" s="32">
        <v>84891.630999999994</v>
      </c>
      <c r="D25" s="32">
        <v>442565.40957787598</v>
      </c>
      <c r="E25" s="32">
        <v>396820.63893008803</v>
      </c>
      <c r="F25" s="32">
        <v>45744.770647787598</v>
      </c>
      <c r="G25" s="32">
        <v>396820.63893008803</v>
      </c>
      <c r="H25" s="32">
        <v>0.10336273386440099</v>
      </c>
    </row>
    <row r="26" spans="1:8" ht="14.25">
      <c r="A26" s="32">
        <v>25</v>
      </c>
      <c r="B26" s="33">
        <v>39</v>
      </c>
      <c r="C26" s="32">
        <v>84012.357000000004</v>
      </c>
      <c r="D26" s="32">
        <v>131520.10267823201</v>
      </c>
      <c r="E26" s="32">
        <v>95224.481717437695</v>
      </c>
      <c r="F26" s="32">
        <v>36295.620960793902</v>
      </c>
      <c r="G26" s="32">
        <v>95224.481717437695</v>
      </c>
      <c r="H26" s="32">
        <v>0.27597013856955599</v>
      </c>
    </row>
    <row r="27" spans="1:8" ht="14.25">
      <c r="A27" s="32">
        <v>26</v>
      </c>
      <c r="B27" s="33">
        <v>40</v>
      </c>
      <c r="C27" s="32">
        <v>-16</v>
      </c>
      <c r="D27" s="32">
        <v>-37.606699999999996</v>
      </c>
      <c r="E27" s="32">
        <v>-49.556800000000003</v>
      </c>
      <c r="F27" s="32">
        <v>11.950100000000001</v>
      </c>
      <c r="G27" s="32">
        <v>-49.556800000000003</v>
      </c>
      <c r="H27" s="32">
        <v>-0.31776518545897398</v>
      </c>
    </row>
    <row r="28" spans="1:8" ht="14.25">
      <c r="A28" s="32">
        <v>27</v>
      </c>
      <c r="B28" s="33">
        <v>42</v>
      </c>
      <c r="C28" s="32">
        <v>4905.1329999999998</v>
      </c>
      <c r="D28" s="32">
        <v>88868.605599999995</v>
      </c>
      <c r="E28" s="32">
        <v>80252.255399999995</v>
      </c>
      <c r="F28" s="32">
        <v>8616.3502000000008</v>
      </c>
      <c r="G28" s="32">
        <v>80252.255399999995</v>
      </c>
      <c r="H28" s="32">
        <v>9.6956063863344794E-2</v>
      </c>
    </row>
    <row r="29" spans="1:8" ht="14.25">
      <c r="A29" s="32">
        <v>28</v>
      </c>
      <c r="B29" s="33">
        <v>75</v>
      </c>
      <c r="C29" s="32">
        <v>439</v>
      </c>
      <c r="D29" s="32">
        <v>248379.31623931599</v>
      </c>
      <c r="E29" s="32">
        <v>235776.367606838</v>
      </c>
      <c r="F29" s="32">
        <v>12602.948632478599</v>
      </c>
      <c r="G29" s="32">
        <v>235776.367606838</v>
      </c>
      <c r="H29" s="32">
        <v>5.074073325951E-2</v>
      </c>
    </row>
    <row r="30" spans="1:8" ht="14.25">
      <c r="A30" s="32">
        <v>29</v>
      </c>
      <c r="B30" s="33">
        <v>76</v>
      </c>
      <c r="C30" s="32">
        <v>3168</v>
      </c>
      <c r="D30" s="32">
        <v>512219.80878803402</v>
      </c>
      <c r="E30" s="32">
        <v>474440.60135982902</v>
      </c>
      <c r="F30" s="32">
        <v>37779.207428205103</v>
      </c>
      <c r="G30" s="32">
        <v>474440.60135982902</v>
      </c>
      <c r="H30" s="32">
        <v>7.3755850086303198E-2</v>
      </c>
    </row>
    <row r="31" spans="1:8" ht="14.25">
      <c r="A31" s="32">
        <v>30</v>
      </c>
      <c r="B31" s="33">
        <v>99</v>
      </c>
      <c r="C31" s="32">
        <v>31</v>
      </c>
      <c r="D31" s="32">
        <v>24965.313970198898</v>
      </c>
      <c r="E31" s="32">
        <v>20684.329763255399</v>
      </c>
      <c r="F31" s="32">
        <v>4280.9842069434999</v>
      </c>
      <c r="G31" s="32">
        <v>20684.329763255399</v>
      </c>
      <c r="H31" s="32">
        <v>0.17147728292356801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2014-02-19T05:11:16Z</dcterms:modified>
</cp:coreProperties>
</file>