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<sst xmlns="http://schemas.openxmlformats.org/spreadsheetml/2006/main" count="114" uniqueCount="71">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</sst>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6" sqref="N6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16626333.4265</v>
      </c>
      <c r="F3" s="25">
        <f>RA!I7</f>
        <v>1760063.0833999999</v>
      </c>
      <c r="G3" s="16">
        <f>E3-F3</f>
        <v>14866270.3431</v>
      </c>
      <c r="H3" s="27">
        <f>RA!J7</f>
        <v>10.5859965528823</v>
      </c>
      <c r="I3" s="20">
        <f>SUM(I4:I39)</f>
        <v>16626337.729588494</v>
      </c>
      <c r="J3" s="21">
        <f>SUM(J4:J39)</f>
        <v>14866270.35498252</v>
      </c>
      <c r="K3" s="22">
        <f>E3-I3</f>
        <v>-4.3030884936451912</v>
      </c>
      <c r="L3" s="22">
        <f>G3-J3</f>
        <v>-1.1882519349455833E-2</v>
      </c>
    </row>
    <row r="4" spans="1:12">
      <c r="A4" s="59">
        <f>RA!A8</f>
        <v>41690</v>
      </c>
      <c r="B4" s="12">
        <v>12</v>
      </c>
      <c r="C4" s="56" t="s">
        <v>6</v>
      </c>
      <c r="D4" s="56"/>
      <c r="E4" s="15">
        <f>VLOOKUP(C4,RA!B8:D39,3,0)</f>
        <v>799086.23320000002</v>
      </c>
      <c r="F4" s="25">
        <f>VLOOKUP(C4,RA!B8:I43,8,0)</f>
        <v>-38981.561600000001</v>
      </c>
      <c r="G4" s="16">
        <f t="shared" ref="G4:G39" si="0">E4-F4</f>
        <v>838067.79480000003</v>
      </c>
      <c r="H4" s="27">
        <f>RA!J8</f>
        <v>-4.8782671982591204</v>
      </c>
      <c r="I4" s="20">
        <f>VLOOKUP(B4,RMS!B:D,3,FALSE)</f>
        <v>799087.09986923099</v>
      </c>
      <c r="J4" s="21">
        <f>VLOOKUP(B4,RMS!B:E,4,FALSE)</f>
        <v>838067.79913333303</v>
      </c>
      <c r="K4" s="22">
        <f t="shared" ref="K4:K39" si="1">E4-I4</f>
        <v>-0.86666923097800463</v>
      </c>
      <c r="L4" s="22">
        <f t="shared" ref="L4:L39" si="2">G4-J4</f>
        <v>-4.3333329958841205E-3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118264.9134</v>
      </c>
      <c r="F5" s="25">
        <f>VLOOKUP(C5,RA!B9:I44,8,0)</f>
        <v>29529.705999999998</v>
      </c>
      <c r="G5" s="16">
        <f t="shared" si="0"/>
        <v>88735.207400000014</v>
      </c>
      <c r="H5" s="27">
        <f>RA!J9</f>
        <v>24.969118186493301</v>
      </c>
      <c r="I5" s="20">
        <f>VLOOKUP(B5,RMS!B:D,3,FALSE)</f>
        <v>118264.962718539</v>
      </c>
      <c r="J5" s="21">
        <f>VLOOKUP(B5,RMS!B:E,4,FALSE)</f>
        <v>88735.211965486698</v>
      </c>
      <c r="K5" s="22">
        <f t="shared" si="1"/>
        <v>-4.9318538993247785E-2</v>
      </c>
      <c r="L5" s="22">
        <f t="shared" si="2"/>
        <v>-4.5654866844415665E-3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157657.47</v>
      </c>
      <c r="F6" s="25">
        <f>VLOOKUP(C6,RA!B10:I45,8,0)</f>
        <v>26388.028300000002</v>
      </c>
      <c r="G6" s="16">
        <f t="shared" si="0"/>
        <v>131269.4417</v>
      </c>
      <c r="H6" s="27">
        <f>RA!J10</f>
        <v>16.737569301346799</v>
      </c>
      <c r="I6" s="20">
        <f>VLOOKUP(B6,RMS!B:D,3,FALSE)</f>
        <v>157659.532815385</v>
      </c>
      <c r="J6" s="21">
        <f>VLOOKUP(B6,RMS!B:E,4,FALSE)</f>
        <v>131269.441958974</v>
      </c>
      <c r="K6" s="22">
        <f t="shared" si="1"/>
        <v>-2.0628153849975206</v>
      </c>
      <c r="L6" s="22">
        <f t="shared" si="2"/>
        <v>-2.5897400337271392E-4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123397.3058</v>
      </c>
      <c r="F7" s="25">
        <f>VLOOKUP(C7,RA!B11:I46,8,0)</f>
        <v>17792.9817</v>
      </c>
      <c r="G7" s="16">
        <f t="shared" si="0"/>
        <v>105604.3241</v>
      </c>
      <c r="H7" s="27">
        <f>RA!J11</f>
        <v>14.419262709705</v>
      </c>
      <c r="I7" s="20">
        <f>VLOOKUP(B7,RMS!B:D,3,FALSE)</f>
        <v>123397.34941453001</v>
      </c>
      <c r="J7" s="21">
        <f>VLOOKUP(B7,RMS!B:E,4,FALSE)</f>
        <v>105604.323977778</v>
      </c>
      <c r="K7" s="22">
        <f t="shared" si="1"/>
        <v>-4.3614530004560947E-2</v>
      </c>
      <c r="L7" s="22">
        <f t="shared" si="2"/>
        <v>1.222220016643405E-4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265407.17469999997</v>
      </c>
      <c r="F8" s="25">
        <f>VLOOKUP(C8,RA!B12:I47,8,0)</f>
        <v>20177.984</v>
      </c>
      <c r="G8" s="16">
        <f t="shared" si="0"/>
        <v>245229.19069999998</v>
      </c>
      <c r="H8" s="27">
        <f>RA!J12</f>
        <v>7.6026520469192098</v>
      </c>
      <c r="I8" s="20">
        <f>VLOOKUP(B8,RMS!B:D,3,FALSE)</f>
        <v>265407.16905897402</v>
      </c>
      <c r="J8" s="21">
        <f>VLOOKUP(B8,RMS!B:E,4,FALSE)</f>
        <v>245229.18945042699</v>
      </c>
      <c r="K8" s="22">
        <f t="shared" si="1"/>
        <v>5.6410259567201138E-3</v>
      </c>
      <c r="L8" s="22">
        <f t="shared" si="2"/>
        <v>1.249572989763692E-3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413148.51779999997</v>
      </c>
      <c r="F9" s="25">
        <f>VLOOKUP(C9,RA!B13:I48,8,0)</f>
        <v>69076.818299999999</v>
      </c>
      <c r="G9" s="16">
        <f t="shared" si="0"/>
        <v>344071.69949999999</v>
      </c>
      <c r="H9" s="27">
        <f>RA!J13</f>
        <v>16.719609371426898</v>
      </c>
      <c r="I9" s="20">
        <f>VLOOKUP(B9,RMS!B:D,3,FALSE)</f>
        <v>413148.74135042698</v>
      </c>
      <c r="J9" s="21">
        <f>VLOOKUP(B9,RMS!B:E,4,FALSE)</f>
        <v>344071.69962564099</v>
      </c>
      <c r="K9" s="22">
        <f t="shared" si="1"/>
        <v>-0.22355042700655758</v>
      </c>
      <c r="L9" s="22">
        <f t="shared" si="2"/>
        <v>-1.2564100325107574E-4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165582.19779999999</v>
      </c>
      <c r="F10" s="25">
        <f>VLOOKUP(C10,RA!B14:I49,8,0)</f>
        <v>11126.2989</v>
      </c>
      <c r="G10" s="16">
        <f t="shared" si="0"/>
        <v>154455.8989</v>
      </c>
      <c r="H10" s="27">
        <f>RA!J14</f>
        <v>6.7195018835533302</v>
      </c>
      <c r="I10" s="20">
        <f>VLOOKUP(B10,RMS!B:D,3,FALSE)</f>
        <v>165582.19503760699</v>
      </c>
      <c r="J10" s="21">
        <f>VLOOKUP(B10,RMS!B:E,4,FALSE)</f>
        <v>154455.897270085</v>
      </c>
      <c r="K10" s="22">
        <f t="shared" si="1"/>
        <v>2.7623930072877556E-3</v>
      </c>
      <c r="L10" s="22">
        <f t="shared" si="2"/>
        <v>1.6299150011036545E-3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129535.5189</v>
      </c>
      <c r="F11" s="25">
        <f>VLOOKUP(C11,RA!B15:I50,8,0)</f>
        <v>362.7149</v>
      </c>
      <c r="G11" s="16">
        <f t="shared" si="0"/>
        <v>129172.80399999999</v>
      </c>
      <c r="H11" s="27">
        <f>RA!J15</f>
        <v>0.28001192497635502</v>
      </c>
      <c r="I11" s="20">
        <f>VLOOKUP(B11,RMS!B:D,3,FALSE)</f>
        <v>129535.518261538</v>
      </c>
      <c r="J11" s="21">
        <f>VLOOKUP(B11,RMS!B:E,4,FALSE)</f>
        <v>129172.801417094</v>
      </c>
      <c r="K11" s="22">
        <f t="shared" si="1"/>
        <v>6.3846199191175401E-4</v>
      </c>
      <c r="L11" s="22">
        <f t="shared" si="2"/>
        <v>2.5829059886746109E-3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650834.07720000006</v>
      </c>
      <c r="F12" s="25">
        <f>VLOOKUP(C12,RA!B16:I51,8,0)</f>
        <v>27661.419399999999</v>
      </c>
      <c r="G12" s="16">
        <f t="shared" si="0"/>
        <v>623172.65780000004</v>
      </c>
      <c r="H12" s="27">
        <f>RA!J16</f>
        <v>4.2501492114555797</v>
      </c>
      <c r="I12" s="20">
        <f>VLOOKUP(B12,RMS!B:D,3,FALSE)</f>
        <v>650833.94590000005</v>
      </c>
      <c r="J12" s="21">
        <f>VLOOKUP(B12,RMS!B:E,4,FALSE)</f>
        <v>623172.65780000004</v>
      </c>
      <c r="K12" s="22">
        <f t="shared" si="1"/>
        <v>0.13130000000819564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560187.97409999999</v>
      </c>
      <c r="F13" s="25">
        <f>VLOOKUP(C13,RA!B17:I52,8,0)</f>
        <v>30756.9928</v>
      </c>
      <c r="G13" s="16">
        <f t="shared" si="0"/>
        <v>529430.98129999998</v>
      </c>
      <c r="H13" s="27">
        <f>RA!J17</f>
        <v>5.4904771651719697</v>
      </c>
      <c r="I13" s="20">
        <f>VLOOKUP(B13,RMS!B:D,3,FALSE)</f>
        <v>560188.07069743599</v>
      </c>
      <c r="J13" s="21">
        <f>VLOOKUP(B13,RMS!B:E,4,FALSE)</f>
        <v>529430.981574359</v>
      </c>
      <c r="K13" s="22">
        <f t="shared" si="1"/>
        <v>-9.6597436000593007E-2</v>
      </c>
      <c r="L13" s="22">
        <f t="shared" si="2"/>
        <v>-2.7435901574790478E-4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1737387.2667</v>
      </c>
      <c r="F14" s="25">
        <f>VLOOKUP(C14,RA!B18:I53,8,0)</f>
        <v>264028.73259999999</v>
      </c>
      <c r="G14" s="16">
        <f t="shared" si="0"/>
        <v>1473358.5341</v>
      </c>
      <c r="H14" s="27">
        <f>RA!J18</f>
        <v>15.196884290599</v>
      </c>
      <c r="I14" s="20">
        <f>VLOOKUP(B14,RMS!B:D,3,FALSE)</f>
        <v>1737387.4255316199</v>
      </c>
      <c r="J14" s="21">
        <f>VLOOKUP(B14,RMS!B:E,4,FALSE)</f>
        <v>1473358.52545983</v>
      </c>
      <c r="K14" s="22">
        <f t="shared" si="1"/>
        <v>-0.15883161989040673</v>
      </c>
      <c r="L14" s="22">
        <f t="shared" si="2"/>
        <v>8.6401700973510742E-3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727505.17960000003</v>
      </c>
      <c r="F15" s="25">
        <f>VLOOKUP(C15,RA!B19:I54,8,0)</f>
        <v>82673.660900000003</v>
      </c>
      <c r="G15" s="16">
        <f t="shared" si="0"/>
        <v>644831.51870000002</v>
      </c>
      <c r="H15" s="27">
        <f>RA!J19</f>
        <v>11.363996191127599</v>
      </c>
      <c r="I15" s="20">
        <f>VLOOKUP(B15,RMS!B:D,3,FALSE)</f>
        <v>727505.19691025605</v>
      </c>
      <c r="J15" s="21">
        <f>VLOOKUP(B15,RMS!B:E,4,FALSE)</f>
        <v>644831.51885128196</v>
      </c>
      <c r="K15" s="22">
        <f t="shared" si="1"/>
        <v>-1.7310256022028625E-2</v>
      </c>
      <c r="L15" s="22">
        <f t="shared" si="2"/>
        <v>-1.5128194354474545E-4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857811.35230000003</v>
      </c>
      <c r="F16" s="25">
        <f>VLOOKUP(C16,RA!B20:I55,8,0)</f>
        <v>62677.314100000003</v>
      </c>
      <c r="G16" s="16">
        <f t="shared" si="0"/>
        <v>795134.03820000007</v>
      </c>
      <c r="H16" s="27">
        <f>RA!J20</f>
        <v>7.3066547711156904</v>
      </c>
      <c r="I16" s="20">
        <f>VLOOKUP(B16,RMS!B:D,3,FALSE)</f>
        <v>857811.37950000004</v>
      </c>
      <c r="J16" s="21">
        <f>VLOOKUP(B16,RMS!B:E,4,FALSE)</f>
        <v>795134.03819999995</v>
      </c>
      <c r="K16" s="22">
        <f t="shared" si="1"/>
        <v>-2.7200000011362135E-2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395968.49810000003</v>
      </c>
      <c r="F17" s="25">
        <f>VLOOKUP(C17,RA!B21:I56,8,0)</f>
        <v>56739.2143</v>
      </c>
      <c r="G17" s="16">
        <f t="shared" si="0"/>
        <v>339229.28380000003</v>
      </c>
      <c r="H17" s="27">
        <f>RA!J21</f>
        <v>14.3292243126045</v>
      </c>
      <c r="I17" s="20">
        <f>VLOOKUP(B17,RMS!B:D,3,FALSE)</f>
        <v>395968.30027168099</v>
      </c>
      <c r="J17" s="21">
        <f>VLOOKUP(B17,RMS!B:E,4,FALSE)</f>
        <v>339229.28387876099</v>
      </c>
      <c r="K17" s="22">
        <f t="shared" si="1"/>
        <v>0.1978283190401271</v>
      </c>
      <c r="L17" s="22">
        <f t="shared" si="2"/>
        <v>-7.8760960604995489E-5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1069054.4807</v>
      </c>
      <c r="F18" s="25">
        <f>VLOOKUP(C18,RA!B22:I57,8,0)</f>
        <v>150034.6348</v>
      </c>
      <c r="G18" s="16">
        <f t="shared" si="0"/>
        <v>919019.84589999996</v>
      </c>
      <c r="H18" s="27">
        <f>RA!J22</f>
        <v>14.0343301027801</v>
      </c>
      <c r="I18" s="20">
        <f>VLOOKUP(B18,RMS!B:D,3,FALSE)</f>
        <v>1069054.5115</v>
      </c>
      <c r="J18" s="21">
        <f>VLOOKUP(B18,RMS!B:E,4,FALSE)</f>
        <v>919019.84389999998</v>
      </c>
      <c r="K18" s="22">
        <f t="shared" si="1"/>
        <v>-3.0800000065937638E-2</v>
      </c>
      <c r="L18" s="22">
        <f t="shared" si="2"/>
        <v>1.9999999785795808E-3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3040397.3955999999</v>
      </c>
      <c r="F19" s="25">
        <f>VLOOKUP(C19,RA!B23:I58,8,0)</f>
        <v>246274.3505</v>
      </c>
      <c r="G19" s="16">
        <f t="shared" si="0"/>
        <v>2794123.0450999998</v>
      </c>
      <c r="H19" s="27">
        <f>RA!J23</f>
        <v>8.1000710912462708</v>
      </c>
      <c r="I19" s="20">
        <f>VLOOKUP(B19,RMS!B:D,3,FALSE)</f>
        <v>3040398.5608769199</v>
      </c>
      <c r="J19" s="21">
        <f>VLOOKUP(B19,RMS!B:E,4,FALSE)</f>
        <v>2794123.1046350398</v>
      </c>
      <c r="K19" s="22">
        <f t="shared" si="1"/>
        <v>-1.1652769199572504</v>
      </c>
      <c r="L19" s="22">
        <f t="shared" si="2"/>
        <v>-5.9535040054470301E-2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293423.27010000002</v>
      </c>
      <c r="F20" s="25">
        <f>VLOOKUP(C20,RA!B24:I59,8,0)</f>
        <v>50701.1967</v>
      </c>
      <c r="G20" s="16">
        <f t="shared" si="0"/>
        <v>242722.07340000002</v>
      </c>
      <c r="H20" s="27">
        <f>RA!J24</f>
        <v>17.279201026803602</v>
      </c>
      <c r="I20" s="20">
        <f>VLOOKUP(B20,RMS!B:D,3,FALSE)</f>
        <v>293423.264835988</v>
      </c>
      <c r="J20" s="21">
        <f>VLOOKUP(B20,RMS!B:E,4,FALSE)</f>
        <v>242722.05991325501</v>
      </c>
      <c r="K20" s="22">
        <f t="shared" si="1"/>
        <v>5.2640120266005397E-3</v>
      </c>
      <c r="L20" s="22">
        <f t="shared" si="2"/>
        <v>1.3486745010595769E-2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214981.08129999999</v>
      </c>
      <c r="F21" s="25">
        <f>VLOOKUP(C21,RA!B25:I60,8,0)</f>
        <v>17023.075000000001</v>
      </c>
      <c r="G21" s="16">
        <f t="shared" si="0"/>
        <v>197958.00629999998</v>
      </c>
      <c r="H21" s="27">
        <f>RA!J25</f>
        <v>7.9184060741813802</v>
      </c>
      <c r="I21" s="20">
        <f>VLOOKUP(B21,RMS!B:D,3,FALSE)</f>
        <v>214981.078095454</v>
      </c>
      <c r="J21" s="21">
        <f>VLOOKUP(B21,RMS!B:E,4,FALSE)</f>
        <v>197958.00705044001</v>
      </c>
      <c r="K21" s="22">
        <f t="shared" si="1"/>
        <v>3.2045459956862032E-3</v>
      </c>
      <c r="L21" s="22">
        <f t="shared" si="2"/>
        <v>-7.5044002733193338E-4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487369.13079999998</v>
      </c>
      <c r="F22" s="25">
        <f>VLOOKUP(C22,RA!B26:I61,8,0)</f>
        <v>96397.1351</v>
      </c>
      <c r="G22" s="16">
        <f t="shared" si="0"/>
        <v>390971.99569999997</v>
      </c>
      <c r="H22" s="27">
        <f>RA!J26</f>
        <v>19.779080989755599</v>
      </c>
      <c r="I22" s="20">
        <f>VLOOKUP(B22,RMS!B:D,3,FALSE)</f>
        <v>487369.11334257602</v>
      </c>
      <c r="J22" s="21">
        <f>VLOOKUP(B22,RMS!B:E,4,FALSE)</f>
        <v>390972.00249384902</v>
      </c>
      <c r="K22" s="22">
        <f t="shared" si="1"/>
        <v>1.7457423964515328E-2</v>
      </c>
      <c r="L22" s="22">
        <f t="shared" si="2"/>
        <v>-6.7938490537926555E-3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265368.12190000003</v>
      </c>
      <c r="F23" s="25">
        <f>VLOOKUP(C23,RA!B27:I62,8,0)</f>
        <v>75603.323000000004</v>
      </c>
      <c r="G23" s="16">
        <f t="shared" si="0"/>
        <v>189764.79890000002</v>
      </c>
      <c r="H23" s="27">
        <f>RA!J27</f>
        <v>28.489979300712701</v>
      </c>
      <c r="I23" s="20">
        <f>VLOOKUP(B23,RMS!B:D,3,FALSE)</f>
        <v>265368.08393420302</v>
      </c>
      <c r="J23" s="21">
        <f>VLOOKUP(B23,RMS!B:E,4,FALSE)</f>
        <v>189764.80394263801</v>
      </c>
      <c r="K23" s="22">
        <f t="shared" si="1"/>
        <v>3.7965797004289925E-2</v>
      </c>
      <c r="L23" s="22">
        <f t="shared" si="2"/>
        <v>-5.0426379893906415E-3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674417.64249999996</v>
      </c>
      <c r="F24" s="25">
        <f>VLOOKUP(C24,RA!B28:I63,8,0)</f>
        <v>70935.899999999994</v>
      </c>
      <c r="G24" s="16">
        <f t="shared" si="0"/>
        <v>603481.74249999993</v>
      </c>
      <c r="H24" s="27">
        <f>RA!J28</f>
        <v>10.518096729653699</v>
      </c>
      <c r="I24" s="20">
        <f>VLOOKUP(B24,RMS!B:D,3,FALSE)</f>
        <v>674417.64215486695</v>
      </c>
      <c r="J24" s="21">
        <f>VLOOKUP(B24,RMS!B:E,4,FALSE)</f>
        <v>603481.74206395005</v>
      </c>
      <c r="K24" s="22">
        <f t="shared" si="1"/>
        <v>3.4513301216065884E-4</v>
      </c>
      <c r="L24" s="22">
        <f t="shared" si="2"/>
        <v>4.3604988604784012E-4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633684.64339999994</v>
      </c>
      <c r="F25" s="25">
        <f>VLOOKUP(C25,RA!B29:I64,8,0)</f>
        <v>117815.8039</v>
      </c>
      <c r="G25" s="16">
        <f t="shared" si="0"/>
        <v>515868.83949999994</v>
      </c>
      <c r="H25" s="27">
        <f>RA!J29</f>
        <v>18.592182267170902</v>
      </c>
      <c r="I25" s="20">
        <f>VLOOKUP(B25,RMS!B:D,3,FALSE)</f>
        <v>633684.645428319</v>
      </c>
      <c r="J25" s="21">
        <f>VLOOKUP(B25,RMS!B:E,4,FALSE)</f>
        <v>515868.85387129302</v>
      </c>
      <c r="K25" s="22">
        <f t="shared" si="1"/>
        <v>-2.0283190533518791E-3</v>
      </c>
      <c r="L25" s="22">
        <f t="shared" si="2"/>
        <v>-1.4371293073054403E-2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858152.35930000001</v>
      </c>
      <c r="F26" s="25">
        <f>VLOOKUP(C26,RA!B30:I65,8,0)</f>
        <v>129424.3452</v>
      </c>
      <c r="G26" s="16">
        <f t="shared" si="0"/>
        <v>728728.01410000003</v>
      </c>
      <c r="H26" s="27">
        <f>RA!J30</f>
        <v>15.0817443776036</v>
      </c>
      <c r="I26" s="20">
        <f>VLOOKUP(B26,RMS!B:D,3,FALSE)</f>
        <v>858152.34669823002</v>
      </c>
      <c r="J26" s="21">
        <f>VLOOKUP(B26,RMS!B:E,4,FALSE)</f>
        <v>728727.98612612404</v>
      </c>
      <c r="K26" s="22">
        <f t="shared" si="1"/>
        <v>1.2601769994944334E-2</v>
      </c>
      <c r="L26" s="22">
        <f t="shared" si="2"/>
        <v>2.7973875985480845E-2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855445.93039999995</v>
      </c>
      <c r="F27" s="25">
        <f>VLOOKUP(C27,RA!B31:I66,8,0)</f>
        <v>36680.439200000001</v>
      </c>
      <c r="G27" s="16">
        <f t="shared" si="0"/>
        <v>818765.49119999993</v>
      </c>
      <c r="H27" s="27">
        <f>RA!J31</f>
        <v>4.2878734817112898</v>
      </c>
      <c r="I27" s="20">
        <f>VLOOKUP(B27,RMS!B:D,3,FALSE)</f>
        <v>855445.99947256595</v>
      </c>
      <c r="J27" s="21">
        <f>VLOOKUP(B27,RMS!B:E,4,FALSE)</f>
        <v>818765.46030530997</v>
      </c>
      <c r="K27" s="22">
        <f t="shared" si="1"/>
        <v>-6.9072565995156765E-2</v>
      </c>
      <c r="L27" s="22">
        <f t="shared" si="2"/>
        <v>3.0894689960405231E-2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153218.93049999999</v>
      </c>
      <c r="F28" s="25">
        <f>VLOOKUP(C28,RA!B32:I67,8,0)</f>
        <v>41537.995600000002</v>
      </c>
      <c r="G28" s="16">
        <f t="shared" si="0"/>
        <v>111680.93489999999</v>
      </c>
      <c r="H28" s="27">
        <f>RA!J32</f>
        <v>27.110224216060601</v>
      </c>
      <c r="I28" s="20">
        <f>VLOOKUP(B28,RMS!B:D,3,FALSE)</f>
        <v>153218.84500736001</v>
      </c>
      <c r="J28" s="21">
        <f>VLOOKUP(B28,RMS!B:E,4,FALSE)</f>
        <v>111680.928262556</v>
      </c>
      <c r="K28" s="22">
        <f t="shared" si="1"/>
        <v>8.549263997701928E-2</v>
      </c>
      <c r="L28" s="22">
        <f t="shared" si="2"/>
        <v>6.6374439920764416E-3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40.674199999999999</v>
      </c>
      <c r="F29" s="25">
        <f>VLOOKUP(C29,RA!B33:I68,8,0)</f>
        <v>7.4888000000000003</v>
      </c>
      <c r="G29" s="16">
        <f t="shared" si="0"/>
        <v>33.185400000000001</v>
      </c>
      <c r="H29" s="27">
        <f>RA!J33</f>
        <v>18.4116712805661</v>
      </c>
      <c r="I29" s="20">
        <f>VLOOKUP(B29,RMS!B:D,3,FALSE)</f>
        <v>40.673900000000003</v>
      </c>
      <c r="J29" s="21">
        <f>VLOOKUP(B29,RMS!B:E,4,FALSE)</f>
        <v>33.185400000000001</v>
      </c>
      <c r="K29" s="22">
        <f t="shared" si="1"/>
        <v>2.9999999999574811E-4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92710.859500000006</v>
      </c>
      <c r="F31" s="25">
        <f>VLOOKUP(C31,RA!B35:I70,8,0)</f>
        <v>9016.5953000000009</v>
      </c>
      <c r="G31" s="16">
        <f t="shared" si="0"/>
        <v>83694.264200000005</v>
      </c>
      <c r="H31" s="27">
        <f>RA!J35</f>
        <v>9.7255007111653402</v>
      </c>
      <c r="I31" s="20">
        <f>VLOOKUP(B31,RMS!B:D,3,FALSE)</f>
        <v>92710.858999999997</v>
      </c>
      <c r="J31" s="21">
        <f>VLOOKUP(B31,RMS!B:E,4,FALSE)</f>
        <v>83694.2696</v>
      </c>
      <c r="K31" s="22">
        <f t="shared" si="1"/>
        <v>5.0000000919681042E-4</v>
      </c>
      <c r="L31" s="22">
        <f t="shared" si="2"/>
        <v>-5.3999999945517629E-3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290364.98149999999</v>
      </c>
      <c r="F35" s="25">
        <f>VLOOKUP(C35,RA!B8:I74,8,0)</f>
        <v>16081.6518</v>
      </c>
      <c r="G35" s="16">
        <f t="shared" si="0"/>
        <v>274283.3297</v>
      </c>
      <c r="H35" s="27">
        <f>RA!J39</f>
        <v>5.5384267472350102</v>
      </c>
      <c r="I35" s="20">
        <f>VLOOKUP(B35,RMS!B:D,3,FALSE)</f>
        <v>290364.98290598299</v>
      </c>
      <c r="J35" s="21">
        <f>VLOOKUP(B35,RMS!B:E,4,FALSE)</f>
        <v>274283.33136752102</v>
      </c>
      <c r="K35" s="22">
        <f t="shared" si="1"/>
        <v>-1.4059829991310835E-3</v>
      </c>
      <c r="L35" s="22">
        <f t="shared" si="2"/>
        <v>-1.6675210208632052E-3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581691.4608</v>
      </c>
      <c r="F36" s="25">
        <f>VLOOKUP(C36,RA!B8:I75,8,0)</f>
        <v>40117.694000000003</v>
      </c>
      <c r="G36" s="16">
        <f t="shared" si="0"/>
        <v>541573.76679999998</v>
      </c>
      <c r="H36" s="27">
        <f>RA!J40</f>
        <v>6.8967307762823502</v>
      </c>
      <c r="I36" s="20">
        <f>VLOOKUP(B36,RMS!B:D,3,FALSE)</f>
        <v>581691.45051367499</v>
      </c>
      <c r="J36" s="21">
        <f>VLOOKUP(B36,RMS!B:E,4,FALSE)</f>
        <v>541573.77066410298</v>
      </c>
      <c r="K36" s="22">
        <f t="shared" si="1"/>
        <v>1.0286325006745756E-2</v>
      </c>
      <c r="L36" s="22">
        <f t="shared" si="2"/>
        <v>-3.8641029968857765E-3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14238.7844</v>
      </c>
      <c r="F39" s="25">
        <f>VLOOKUP(C39,RA!B8:I78,8,0)</f>
        <v>2401.1498999999999</v>
      </c>
      <c r="G39" s="16">
        <f t="shared" si="0"/>
        <v>11837.6345</v>
      </c>
      <c r="H39" s="27">
        <f>RA!J43</f>
        <v>16.863447275738</v>
      </c>
      <c r="I39" s="20">
        <f>VLOOKUP(B39,RMS!B:D,3,FALSE)</f>
        <v>14238.784585129701</v>
      </c>
      <c r="J39" s="21">
        <f>VLOOKUP(B39,RMS!B:E,4,FALSE)</f>
        <v>11837.634823386999</v>
      </c>
      <c r="K39" s="22">
        <f t="shared" si="1"/>
        <v>-1.8512970018491615E-4</v>
      </c>
      <c r="L39" s="22">
        <f t="shared" si="2"/>
        <v>-3.2338699929823633E-4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16626333.4265</v>
      </c>
      <c r="E7" s="44">
        <v>13257958.485200001</v>
      </c>
      <c r="F7" s="45">
        <v>125.406437537575</v>
      </c>
      <c r="G7" s="44">
        <v>16025808.6665</v>
      </c>
      <c r="H7" s="45">
        <v>3.74723530335985</v>
      </c>
      <c r="I7" s="44">
        <v>1760063.0833999999</v>
      </c>
      <c r="J7" s="45">
        <v>10.5859965528823</v>
      </c>
      <c r="K7" s="44">
        <v>2428121.2313999999</v>
      </c>
      <c r="L7" s="45">
        <v>15.1513179891863</v>
      </c>
      <c r="M7" s="45">
        <v>-0.27513376983026999</v>
      </c>
      <c r="N7" s="44">
        <v>425189441.41640002</v>
      </c>
      <c r="O7" s="44">
        <v>1469135151.7316</v>
      </c>
      <c r="P7" s="44">
        <v>897720</v>
      </c>
      <c r="Q7" s="44">
        <v>979429</v>
      </c>
      <c r="R7" s="45">
        <v>-8.3425138524589304</v>
      </c>
      <c r="S7" s="44">
        <v>18.5206227181081</v>
      </c>
      <c r="T7" s="44">
        <v>18.343721237680299</v>
      </c>
      <c r="U7" s="46">
        <v>0.95515946261789797</v>
      </c>
    </row>
    <row r="8" spans="1:23" ht="12" thickBot="1">
      <c r="A8" s="70">
        <v>41690</v>
      </c>
      <c r="B8" s="60" t="s">
        <v>6</v>
      </c>
      <c r="C8" s="61"/>
      <c r="D8" s="47">
        <v>799086.23320000002</v>
      </c>
      <c r="E8" s="47">
        <v>589205.01379999996</v>
      </c>
      <c r="F8" s="48">
        <v>135.62108510353599</v>
      </c>
      <c r="G8" s="47">
        <v>674865.85369999998</v>
      </c>
      <c r="H8" s="48">
        <v>18.4066772409588</v>
      </c>
      <c r="I8" s="47">
        <v>-38981.561600000001</v>
      </c>
      <c r="J8" s="48">
        <v>-4.8782671982591204</v>
      </c>
      <c r="K8" s="47">
        <v>168585.84510000001</v>
      </c>
      <c r="L8" s="48">
        <v>24.980645290573801</v>
      </c>
      <c r="M8" s="48">
        <v>-1.23122677693894</v>
      </c>
      <c r="N8" s="47">
        <v>17339981.775800001</v>
      </c>
      <c r="O8" s="47">
        <v>59243477.414700001</v>
      </c>
      <c r="P8" s="47">
        <v>36883</v>
      </c>
      <c r="Q8" s="47">
        <v>37937</v>
      </c>
      <c r="R8" s="48">
        <v>-2.7782903234309502</v>
      </c>
      <c r="S8" s="47">
        <v>21.665434839899099</v>
      </c>
      <c r="T8" s="47">
        <v>21.834557550676099</v>
      </c>
      <c r="U8" s="49">
        <v>-0.78061073791845303</v>
      </c>
    </row>
    <row r="9" spans="1:23" ht="12" thickBot="1">
      <c r="A9" s="71"/>
      <c r="B9" s="60" t="s">
        <v>7</v>
      </c>
      <c r="C9" s="61"/>
      <c r="D9" s="47">
        <v>118264.9134</v>
      </c>
      <c r="E9" s="47">
        <v>91415.482799999998</v>
      </c>
      <c r="F9" s="48">
        <v>129.37076934630599</v>
      </c>
      <c r="G9" s="47">
        <v>197730.91819999999</v>
      </c>
      <c r="H9" s="48">
        <v>-40.188962618189102</v>
      </c>
      <c r="I9" s="47">
        <v>29529.705999999998</v>
      </c>
      <c r="J9" s="48">
        <v>24.969118186493301</v>
      </c>
      <c r="K9" s="47">
        <v>53227.065699999999</v>
      </c>
      <c r="L9" s="48">
        <v>26.9189392253578</v>
      </c>
      <c r="M9" s="48">
        <v>-0.44521258852711798</v>
      </c>
      <c r="N9" s="47">
        <v>4783308.6968999999</v>
      </c>
      <c r="O9" s="47">
        <v>10207665.3813</v>
      </c>
      <c r="P9" s="47">
        <v>7145</v>
      </c>
      <c r="Q9" s="47">
        <v>8723</v>
      </c>
      <c r="R9" s="48">
        <v>-18.090106614696801</v>
      </c>
      <c r="S9" s="47">
        <v>16.552122239328199</v>
      </c>
      <c r="T9" s="47">
        <v>16.759921277083599</v>
      </c>
      <c r="U9" s="49">
        <v>-1.2554223244052201</v>
      </c>
    </row>
    <row r="10" spans="1:23" ht="12" thickBot="1">
      <c r="A10" s="71"/>
      <c r="B10" s="60" t="s">
        <v>8</v>
      </c>
      <c r="C10" s="61"/>
      <c r="D10" s="47">
        <v>157657.47</v>
      </c>
      <c r="E10" s="47">
        <v>79919.156900000002</v>
      </c>
      <c r="F10" s="48">
        <v>197.271187679409</v>
      </c>
      <c r="G10" s="47">
        <v>191876.4535</v>
      </c>
      <c r="H10" s="48">
        <v>-17.833862819441801</v>
      </c>
      <c r="I10" s="47">
        <v>26388.028300000002</v>
      </c>
      <c r="J10" s="48">
        <v>16.737569301346799</v>
      </c>
      <c r="K10" s="47">
        <v>56904.821400000001</v>
      </c>
      <c r="L10" s="48">
        <v>29.657011249689401</v>
      </c>
      <c r="M10" s="48">
        <v>-0.53627781177782596</v>
      </c>
      <c r="N10" s="47">
        <v>6063806.8312999997</v>
      </c>
      <c r="O10" s="47">
        <v>15140916.8114</v>
      </c>
      <c r="P10" s="47">
        <v>93324</v>
      </c>
      <c r="Q10" s="47">
        <v>102248</v>
      </c>
      <c r="R10" s="48">
        <v>-8.7277990767545592</v>
      </c>
      <c r="S10" s="47">
        <v>1.6893561141828499</v>
      </c>
      <c r="T10" s="47">
        <v>1.4391756102808899</v>
      </c>
      <c r="U10" s="49">
        <v>14.8092223896188</v>
      </c>
    </row>
    <row r="11" spans="1:23" ht="12" thickBot="1">
      <c r="A11" s="71"/>
      <c r="B11" s="60" t="s">
        <v>9</v>
      </c>
      <c r="C11" s="61"/>
      <c r="D11" s="47">
        <v>123397.3058</v>
      </c>
      <c r="E11" s="47">
        <v>52560.041499999999</v>
      </c>
      <c r="F11" s="48">
        <v>234.77398852510399</v>
      </c>
      <c r="G11" s="47">
        <v>71519.506299999994</v>
      </c>
      <c r="H11" s="48">
        <v>72.536573843771095</v>
      </c>
      <c r="I11" s="47">
        <v>17792.9817</v>
      </c>
      <c r="J11" s="48">
        <v>14.419262709705</v>
      </c>
      <c r="K11" s="47">
        <v>14080.2909</v>
      </c>
      <c r="L11" s="48">
        <v>19.687343535255899</v>
      </c>
      <c r="M11" s="48">
        <v>0.26367997837317397</v>
      </c>
      <c r="N11" s="47">
        <v>2318039.3470000001</v>
      </c>
      <c r="O11" s="47">
        <v>6499535.3120999997</v>
      </c>
      <c r="P11" s="47">
        <v>3859</v>
      </c>
      <c r="Q11" s="47">
        <v>4586</v>
      </c>
      <c r="R11" s="48">
        <v>-15.8525948539032</v>
      </c>
      <c r="S11" s="47">
        <v>31.9764980046644</v>
      </c>
      <c r="T11" s="47">
        <v>28.437674029655501</v>
      </c>
      <c r="U11" s="49">
        <v>11.0669529055144</v>
      </c>
    </row>
    <row r="12" spans="1:23" ht="12" thickBot="1">
      <c r="A12" s="71"/>
      <c r="B12" s="60" t="s">
        <v>10</v>
      </c>
      <c r="C12" s="61"/>
      <c r="D12" s="47">
        <v>265407.17469999997</v>
      </c>
      <c r="E12" s="47">
        <v>203395.83979999999</v>
      </c>
      <c r="F12" s="48">
        <v>130.48800553687599</v>
      </c>
      <c r="G12" s="47">
        <v>181820.2648</v>
      </c>
      <c r="H12" s="48">
        <v>45.9722737682428</v>
      </c>
      <c r="I12" s="47">
        <v>20177.984</v>
      </c>
      <c r="J12" s="48">
        <v>7.6026520469192098</v>
      </c>
      <c r="K12" s="47">
        <v>19702.179100000001</v>
      </c>
      <c r="L12" s="48">
        <v>10.836074362597699</v>
      </c>
      <c r="M12" s="48">
        <v>2.4149861676976001E-2</v>
      </c>
      <c r="N12" s="47">
        <v>5320826.8596000001</v>
      </c>
      <c r="O12" s="47">
        <v>17851319.114300001</v>
      </c>
      <c r="P12" s="47">
        <v>2425</v>
      </c>
      <c r="Q12" s="47">
        <v>2674</v>
      </c>
      <c r="R12" s="48">
        <v>-9.3118922961854906</v>
      </c>
      <c r="S12" s="47">
        <v>109.446257608247</v>
      </c>
      <c r="T12" s="47">
        <v>112.593620306657</v>
      </c>
      <c r="U12" s="49">
        <v>-2.8757152297294399</v>
      </c>
    </row>
    <row r="13" spans="1:23" ht="12" thickBot="1">
      <c r="A13" s="71"/>
      <c r="B13" s="60" t="s">
        <v>11</v>
      </c>
      <c r="C13" s="61"/>
      <c r="D13" s="47">
        <v>413148.51779999997</v>
      </c>
      <c r="E13" s="47">
        <v>267640.02879999997</v>
      </c>
      <c r="F13" s="48">
        <v>154.367237087967</v>
      </c>
      <c r="G13" s="47">
        <v>424142.19270000001</v>
      </c>
      <c r="H13" s="48">
        <v>-2.5919786074609998</v>
      </c>
      <c r="I13" s="47">
        <v>69076.818299999999</v>
      </c>
      <c r="J13" s="48">
        <v>16.719609371426898</v>
      </c>
      <c r="K13" s="47">
        <v>54338.631800000003</v>
      </c>
      <c r="L13" s="48">
        <v>12.811418608012501</v>
      </c>
      <c r="M13" s="48">
        <v>0.27122851665175701</v>
      </c>
      <c r="N13" s="47">
        <v>9787364.5150000006</v>
      </c>
      <c r="O13" s="47">
        <v>27812324.945999999</v>
      </c>
      <c r="P13" s="47">
        <v>13748</v>
      </c>
      <c r="Q13" s="47">
        <v>15403</v>
      </c>
      <c r="R13" s="48">
        <v>-10.7446601311433</v>
      </c>
      <c r="S13" s="47">
        <v>30.051536063427399</v>
      </c>
      <c r="T13" s="47">
        <v>29.056137207037601</v>
      </c>
      <c r="U13" s="49">
        <v>3.3123060807571001</v>
      </c>
    </row>
    <row r="14" spans="1:23" ht="12" thickBot="1">
      <c r="A14" s="71"/>
      <c r="B14" s="60" t="s">
        <v>12</v>
      </c>
      <c r="C14" s="61"/>
      <c r="D14" s="47">
        <v>165582.19779999999</v>
      </c>
      <c r="E14" s="47">
        <v>111292.6238</v>
      </c>
      <c r="F14" s="48">
        <v>148.780927384336</v>
      </c>
      <c r="G14" s="47">
        <v>150255.42290000001</v>
      </c>
      <c r="H14" s="48">
        <v>10.2004803581701</v>
      </c>
      <c r="I14" s="47">
        <v>11126.2989</v>
      </c>
      <c r="J14" s="48">
        <v>6.7195018835533302</v>
      </c>
      <c r="K14" s="47">
        <v>19824.159199999998</v>
      </c>
      <c r="L14" s="48">
        <v>13.1936397484926</v>
      </c>
      <c r="M14" s="48">
        <v>-0.43875052718503199</v>
      </c>
      <c r="N14" s="47">
        <v>3396280.5570999999</v>
      </c>
      <c r="O14" s="47">
        <v>12822715.2629</v>
      </c>
      <c r="P14" s="47">
        <v>2987</v>
      </c>
      <c r="Q14" s="47">
        <v>3116</v>
      </c>
      <c r="R14" s="48">
        <v>-4.1399229781771503</v>
      </c>
      <c r="S14" s="47">
        <v>55.434281151657203</v>
      </c>
      <c r="T14" s="47">
        <v>50.134714537869101</v>
      </c>
      <c r="U14" s="49">
        <v>9.5600889985198201</v>
      </c>
    </row>
    <row r="15" spans="1:23" ht="12" thickBot="1">
      <c r="A15" s="71"/>
      <c r="B15" s="60" t="s">
        <v>13</v>
      </c>
      <c r="C15" s="61"/>
      <c r="D15" s="47">
        <v>129535.5189</v>
      </c>
      <c r="E15" s="47">
        <v>49861.382599999997</v>
      </c>
      <c r="F15" s="48">
        <v>259.79126960671198</v>
      </c>
      <c r="G15" s="47">
        <v>91090.092999999993</v>
      </c>
      <c r="H15" s="48">
        <v>42.205935501679598</v>
      </c>
      <c r="I15" s="47">
        <v>362.7149</v>
      </c>
      <c r="J15" s="48">
        <v>0.28001192497635502</v>
      </c>
      <c r="K15" s="47">
        <v>6163.4835999999996</v>
      </c>
      <c r="L15" s="48">
        <v>6.7663599816502602</v>
      </c>
      <c r="M15" s="48">
        <v>-0.94115099129978996</v>
      </c>
      <c r="N15" s="47">
        <v>2616825.6477000001</v>
      </c>
      <c r="O15" s="47">
        <v>8424249.8682000004</v>
      </c>
      <c r="P15" s="47">
        <v>4672</v>
      </c>
      <c r="Q15" s="47">
        <v>5391</v>
      </c>
      <c r="R15" s="48">
        <v>-13.337043220181799</v>
      </c>
      <c r="S15" s="47">
        <v>27.725924422089001</v>
      </c>
      <c r="T15" s="47">
        <v>24.245102634019698</v>
      </c>
      <c r="U15" s="49">
        <v>12.5543939854941</v>
      </c>
    </row>
    <row r="16" spans="1:23" ht="12" thickBot="1">
      <c r="A16" s="71"/>
      <c r="B16" s="60" t="s">
        <v>14</v>
      </c>
      <c r="C16" s="61"/>
      <c r="D16" s="47">
        <v>650834.07720000006</v>
      </c>
      <c r="E16" s="47">
        <v>374463.48839999997</v>
      </c>
      <c r="F16" s="48">
        <v>173.80441548009699</v>
      </c>
      <c r="G16" s="47">
        <v>874464.22019999998</v>
      </c>
      <c r="H16" s="48">
        <v>-25.573389720719899</v>
      </c>
      <c r="I16" s="47">
        <v>27661.419399999999</v>
      </c>
      <c r="J16" s="48">
        <v>4.2501492114555797</v>
      </c>
      <c r="K16" s="47">
        <v>50196.924200000001</v>
      </c>
      <c r="L16" s="48">
        <v>5.74030624014775</v>
      </c>
      <c r="M16" s="48">
        <v>-0.44894194533138398</v>
      </c>
      <c r="N16" s="47">
        <v>25739298.730099998</v>
      </c>
      <c r="O16" s="47">
        <v>74149883.4516</v>
      </c>
      <c r="P16" s="47">
        <v>37988</v>
      </c>
      <c r="Q16" s="47">
        <v>39673</v>
      </c>
      <c r="R16" s="48">
        <v>-4.2472210319360801</v>
      </c>
      <c r="S16" s="47">
        <v>17.1326228598505</v>
      </c>
      <c r="T16" s="47">
        <v>18.808631714264099</v>
      </c>
      <c r="U16" s="49">
        <v>-9.7825585032941706</v>
      </c>
    </row>
    <row r="17" spans="1:21" ht="12" thickBot="1">
      <c r="A17" s="71"/>
      <c r="B17" s="60" t="s">
        <v>15</v>
      </c>
      <c r="C17" s="61"/>
      <c r="D17" s="47">
        <v>560187.97409999999</v>
      </c>
      <c r="E17" s="47">
        <v>336102.17839999998</v>
      </c>
      <c r="F17" s="48">
        <v>166.67192600974801</v>
      </c>
      <c r="G17" s="47">
        <v>860055.47030000004</v>
      </c>
      <c r="H17" s="48">
        <v>-34.866064638296102</v>
      </c>
      <c r="I17" s="47">
        <v>30756.9928</v>
      </c>
      <c r="J17" s="48">
        <v>5.4904771651719697</v>
      </c>
      <c r="K17" s="47">
        <v>97255.996100000004</v>
      </c>
      <c r="L17" s="48">
        <v>11.3081073789433</v>
      </c>
      <c r="M17" s="48">
        <v>-0.68375222059958896</v>
      </c>
      <c r="N17" s="47">
        <v>31472826.1932</v>
      </c>
      <c r="O17" s="47">
        <v>99504798.432899997</v>
      </c>
      <c r="P17" s="47">
        <v>11259</v>
      </c>
      <c r="Q17" s="47">
        <v>11740</v>
      </c>
      <c r="R17" s="48">
        <v>-4.0971039182282798</v>
      </c>
      <c r="S17" s="47">
        <v>49.754682840394402</v>
      </c>
      <c r="T17" s="47">
        <v>47.541295519591102</v>
      </c>
      <c r="U17" s="49">
        <v>4.44860100486106</v>
      </c>
    </row>
    <row r="18" spans="1:21" ht="12" thickBot="1">
      <c r="A18" s="71"/>
      <c r="B18" s="60" t="s">
        <v>16</v>
      </c>
      <c r="C18" s="61"/>
      <c r="D18" s="47">
        <v>1737387.2667</v>
      </c>
      <c r="E18" s="47">
        <v>1327596.7254999999</v>
      </c>
      <c r="F18" s="48">
        <v>130.86709490381301</v>
      </c>
      <c r="G18" s="47">
        <v>2090891.0993999999</v>
      </c>
      <c r="H18" s="48">
        <v>-16.906850519448</v>
      </c>
      <c r="I18" s="47">
        <v>264028.73259999999</v>
      </c>
      <c r="J18" s="48">
        <v>15.196884290599</v>
      </c>
      <c r="K18" s="47">
        <v>347163.15749999997</v>
      </c>
      <c r="L18" s="48">
        <v>16.603598226594499</v>
      </c>
      <c r="M18" s="48">
        <v>-0.239467878730766</v>
      </c>
      <c r="N18" s="47">
        <v>58336962.075599998</v>
      </c>
      <c r="O18" s="47">
        <v>226422358.11559999</v>
      </c>
      <c r="P18" s="47">
        <v>83385</v>
      </c>
      <c r="Q18" s="47">
        <v>93695</v>
      </c>
      <c r="R18" s="48">
        <v>-11.0037888894818</v>
      </c>
      <c r="S18" s="47">
        <v>20.83572904839</v>
      </c>
      <c r="T18" s="47">
        <v>21.293796837611399</v>
      </c>
      <c r="U18" s="49">
        <v>-2.1984725763977599</v>
      </c>
    </row>
    <row r="19" spans="1:21" ht="12" thickBot="1">
      <c r="A19" s="71"/>
      <c r="B19" s="60" t="s">
        <v>17</v>
      </c>
      <c r="C19" s="61"/>
      <c r="D19" s="47">
        <v>727505.17960000003</v>
      </c>
      <c r="E19" s="47">
        <v>482031.62170000002</v>
      </c>
      <c r="F19" s="48">
        <v>150.92478311573799</v>
      </c>
      <c r="G19" s="47">
        <v>747208.47939999995</v>
      </c>
      <c r="H19" s="48">
        <v>-2.6369213336312098</v>
      </c>
      <c r="I19" s="47">
        <v>82673.660900000003</v>
      </c>
      <c r="J19" s="48">
        <v>11.363996191127599</v>
      </c>
      <c r="K19" s="47">
        <v>119835.3656</v>
      </c>
      <c r="L19" s="48">
        <v>16.037741661634598</v>
      </c>
      <c r="M19" s="48">
        <v>-0.310106323904769</v>
      </c>
      <c r="N19" s="47">
        <v>21628609.0744</v>
      </c>
      <c r="O19" s="47">
        <v>63213989.711599998</v>
      </c>
      <c r="P19" s="47">
        <v>15714</v>
      </c>
      <c r="Q19" s="47">
        <v>19502</v>
      </c>
      <c r="R19" s="48">
        <v>-19.4236488565275</v>
      </c>
      <c r="S19" s="47">
        <v>46.296625913198397</v>
      </c>
      <c r="T19" s="47">
        <v>64.990069982565899</v>
      </c>
      <c r="U19" s="49">
        <v>-40.3775517127659</v>
      </c>
    </row>
    <row r="20" spans="1:21" ht="12" thickBot="1">
      <c r="A20" s="71"/>
      <c r="B20" s="60" t="s">
        <v>18</v>
      </c>
      <c r="C20" s="61"/>
      <c r="D20" s="47">
        <v>857811.35230000003</v>
      </c>
      <c r="E20" s="47">
        <v>769145.49719999998</v>
      </c>
      <c r="F20" s="48">
        <v>111.527839065922</v>
      </c>
      <c r="G20" s="47">
        <v>620131.79870000004</v>
      </c>
      <c r="H20" s="48">
        <v>38.327264316755603</v>
      </c>
      <c r="I20" s="47">
        <v>62677.314100000003</v>
      </c>
      <c r="J20" s="48">
        <v>7.3066547711156904</v>
      </c>
      <c r="K20" s="47">
        <v>72455.106400000004</v>
      </c>
      <c r="L20" s="48">
        <v>11.6838237535778</v>
      </c>
      <c r="M20" s="48">
        <v>-0.134949664500113</v>
      </c>
      <c r="N20" s="47">
        <v>17386549.6413</v>
      </c>
      <c r="O20" s="47">
        <v>84223550.177900001</v>
      </c>
      <c r="P20" s="47">
        <v>33648</v>
      </c>
      <c r="Q20" s="47">
        <v>37766</v>
      </c>
      <c r="R20" s="48">
        <v>-10.903987713816701</v>
      </c>
      <c r="S20" s="47">
        <v>25.493680227651002</v>
      </c>
      <c r="T20" s="47">
        <v>22.992708343483599</v>
      </c>
      <c r="U20" s="49">
        <v>9.8101641733735008</v>
      </c>
    </row>
    <row r="21" spans="1:21" ht="12" thickBot="1">
      <c r="A21" s="71"/>
      <c r="B21" s="60" t="s">
        <v>19</v>
      </c>
      <c r="C21" s="61"/>
      <c r="D21" s="47">
        <v>395968.49810000003</v>
      </c>
      <c r="E21" s="47">
        <v>236199.90239999999</v>
      </c>
      <c r="F21" s="48">
        <v>167.641262369971</v>
      </c>
      <c r="G21" s="47">
        <v>464221.65590000001</v>
      </c>
      <c r="H21" s="48">
        <v>-14.702708702306399</v>
      </c>
      <c r="I21" s="47">
        <v>56739.2143</v>
      </c>
      <c r="J21" s="48">
        <v>14.3292243126045</v>
      </c>
      <c r="K21" s="47">
        <v>63421.899599999997</v>
      </c>
      <c r="L21" s="48">
        <v>13.6619864226373</v>
      </c>
      <c r="M21" s="48">
        <v>-0.105368734493093</v>
      </c>
      <c r="N21" s="47">
        <v>12916082.2469</v>
      </c>
      <c r="O21" s="47">
        <v>36448614.278399996</v>
      </c>
      <c r="P21" s="47">
        <v>33711</v>
      </c>
      <c r="Q21" s="47">
        <v>40604</v>
      </c>
      <c r="R21" s="48">
        <v>-16.976159984237999</v>
      </c>
      <c r="S21" s="47">
        <v>11.745973068137999</v>
      </c>
      <c r="T21" s="47">
        <v>11.5841209265097</v>
      </c>
      <c r="U21" s="49">
        <v>1.3779372784987001</v>
      </c>
    </row>
    <row r="22" spans="1:21" ht="12" thickBot="1">
      <c r="A22" s="71"/>
      <c r="B22" s="60" t="s">
        <v>20</v>
      </c>
      <c r="C22" s="61"/>
      <c r="D22" s="47">
        <v>1069054.4807</v>
      </c>
      <c r="E22" s="47">
        <v>607808.41700000002</v>
      </c>
      <c r="F22" s="48">
        <v>175.88675161436601</v>
      </c>
      <c r="G22" s="47">
        <v>1335092.5416999999</v>
      </c>
      <c r="H22" s="48">
        <v>-19.926563342287</v>
      </c>
      <c r="I22" s="47">
        <v>150034.6348</v>
      </c>
      <c r="J22" s="48">
        <v>14.0343301027801</v>
      </c>
      <c r="K22" s="47">
        <v>191060.84049999999</v>
      </c>
      <c r="L22" s="48">
        <v>14.310681434615599</v>
      </c>
      <c r="M22" s="48">
        <v>-0.214728489588111</v>
      </c>
      <c r="N22" s="47">
        <v>38827795.123199999</v>
      </c>
      <c r="O22" s="47">
        <v>96636857.882100001</v>
      </c>
      <c r="P22" s="47">
        <v>63930</v>
      </c>
      <c r="Q22" s="47">
        <v>70779</v>
      </c>
      <c r="R22" s="48">
        <v>-9.6765989912262107</v>
      </c>
      <c r="S22" s="47">
        <v>16.722266239637101</v>
      </c>
      <c r="T22" s="47">
        <v>17.0925254764831</v>
      </c>
      <c r="U22" s="49">
        <v>-2.2141690099898401</v>
      </c>
    </row>
    <row r="23" spans="1:21" ht="12" thickBot="1">
      <c r="A23" s="71"/>
      <c r="B23" s="60" t="s">
        <v>21</v>
      </c>
      <c r="C23" s="61"/>
      <c r="D23" s="47">
        <v>3040397.3955999999</v>
      </c>
      <c r="E23" s="47">
        <v>2374048.8174000001</v>
      </c>
      <c r="F23" s="48">
        <v>128.068023425473</v>
      </c>
      <c r="G23" s="47">
        <v>2230495.2189000002</v>
      </c>
      <c r="H23" s="48">
        <v>36.310419759582103</v>
      </c>
      <c r="I23" s="47">
        <v>246274.3505</v>
      </c>
      <c r="J23" s="48">
        <v>8.1000710912462708</v>
      </c>
      <c r="K23" s="47">
        <v>387096.86910000001</v>
      </c>
      <c r="L23" s="48">
        <v>17.354750004391502</v>
      </c>
      <c r="M23" s="48">
        <v>-0.36379141719077301</v>
      </c>
      <c r="N23" s="47">
        <v>53428456.504199997</v>
      </c>
      <c r="O23" s="47">
        <v>165501741.38249999</v>
      </c>
      <c r="P23" s="47">
        <v>93131</v>
      </c>
      <c r="Q23" s="47">
        <v>99353</v>
      </c>
      <c r="R23" s="48">
        <v>-6.2625184946604504</v>
      </c>
      <c r="S23" s="47">
        <v>32.6464592412838</v>
      </c>
      <c r="T23" s="47">
        <v>30.755503220838801</v>
      </c>
      <c r="U23" s="49">
        <v>5.7922239176666999</v>
      </c>
    </row>
    <row r="24" spans="1:21" ht="12" thickBot="1">
      <c r="A24" s="71"/>
      <c r="B24" s="60" t="s">
        <v>22</v>
      </c>
      <c r="C24" s="61"/>
      <c r="D24" s="47">
        <v>293423.27010000002</v>
      </c>
      <c r="E24" s="47">
        <v>211554.24230000001</v>
      </c>
      <c r="F24" s="48">
        <v>138.69883530102101</v>
      </c>
      <c r="G24" s="47">
        <v>293545.64510000002</v>
      </c>
      <c r="H24" s="48">
        <v>-4.1688576220654999E-2</v>
      </c>
      <c r="I24" s="47">
        <v>50701.1967</v>
      </c>
      <c r="J24" s="48">
        <v>17.279201026803602</v>
      </c>
      <c r="K24" s="47">
        <v>52200.356299999999</v>
      </c>
      <c r="L24" s="48">
        <v>17.7827050652437</v>
      </c>
      <c r="M24" s="48">
        <v>-2.8719336538322E-2</v>
      </c>
      <c r="N24" s="47">
        <v>7200772.2236000001</v>
      </c>
      <c r="O24" s="47">
        <v>24457445.7183</v>
      </c>
      <c r="P24" s="47">
        <v>27491</v>
      </c>
      <c r="Q24" s="47">
        <v>28922</v>
      </c>
      <c r="R24" s="48">
        <v>-4.9477906092248096</v>
      </c>
      <c r="S24" s="47">
        <v>10.673430217162</v>
      </c>
      <c r="T24" s="47">
        <v>8.1402187123988696</v>
      </c>
      <c r="U24" s="49">
        <v>23.733808655908199</v>
      </c>
    </row>
    <row r="25" spans="1:21" ht="12" thickBot="1">
      <c r="A25" s="71"/>
      <c r="B25" s="60" t="s">
        <v>23</v>
      </c>
      <c r="C25" s="61"/>
      <c r="D25" s="47">
        <v>214981.08129999999</v>
      </c>
      <c r="E25" s="47">
        <v>177426.49100000001</v>
      </c>
      <c r="F25" s="48">
        <v>121.166281364376</v>
      </c>
      <c r="G25" s="47">
        <v>222510.14480000001</v>
      </c>
      <c r="H25" s="48">
        <v>-3.38369448582554</v>
      </c>
      <c r="I25" s="47">
        <v>17023.075000000001</v>
      </c>
      <c r="J25" s="48">
        <v>7.9184060741813802</v>
      </c>
      <c r="K25" s="47">
        <v>25021.970799999999</v>
      </c>
      <c r="L25" s="48">
        <v>11.245316847234401</v>
      </c>
      <c r="M25" s="48">
        <v>-0.31967489147577499</v>
      </c>
      <c r="N25" s="47">
        <v>6824851.1838999996</v>
      </c>
      <c r="O25" s="47">
        <v>28290663.135600001</v>
      </c>
      <c r="P25" s="47">
        <v>15323</v>
      </c>
      <c r="Q25" s="47">
        <v>17391</v>
      </c>
      <c r="R25" s="48">
        <v>-11.8912080961417</v>
      </c>
      <c r="S25" s="47">
        <v>14.029960275403001</v>
      </c>
      <c r="T25" s="47">
        <v>14.1435740612961</v>
      </c>
      <c r="U25" s="49">
        <v>-0.80979406686040301</v>
      </c>
    </row>
    <row r="26" spans="1:21" ht="12" thickBot="1">
      <c r="A26" s="71"/>
      <c r="B26" s="60" t="s">
        <v>24</v>
      </c>
      <c r="C26" s="61"/>
      <c r="D26" s="47">
        <v>487369.13079999998</v>
      </c>
      <c r="E26" s="47">
        <v>396347.80050000001</v>
      </c>
      <c r="F26" s="48">
        <v>122.96501461221099</v>
      </c>
      <c r="G26" s="47">
        <v>385597.9705</v>
      </c>
      <c r="H26" s="48">
        <v>26.393074675168702</v>
      </c>
      <c r="I26" s="47">
        <v>96397.1351</v>
      </c>
      <c r="J26" s="48">
        <v>19.779080989755599</v>
      </c>
      <c r="K26" s="47">
        <v>89891.942200000005</v>
      </c>
      <c r="L26" s="48">
        <v>23.312348372435199</v>
      </c>
      <c r="M26" s="48">
        <v>7.2366807755989998E-2</v>
      </c>
      <c r="N26" s="47">
        <v>9364176.0733000003</v>
      </c>
      <c r="O26" s="47">
        <v>49037618.313900001</v>
      </c>
      <c r="P26" s="47">
        <v>36768</v>
      </c>
      <c r="Q26" s="47">
        <v>43262</v>
      </c>
      <c r="R26" s="48">
        <v>-15.0108640377236</v>
      </c>
      <c r="S26" s="47">
        <v>13.255252687119199</v>
      </c>
      <c r="T26" s="47">
        <v>12.2073454995146</v>
      </c>
      <c r="U26" s="49">
        <v>7.90559948074735</v>
      </c>
    </row>
    <row r="27" spans="1:21" ht="12" thickBot="1">
      <c r="A27" s="71"/>
      <c r="B27" s="60" t="s">
        <v>25</v>
      </c>
      <c r="C27" s="61"/>
      <c r="D27" s="47">
        <v>265368.12190000003</v>
      </c>
      <c r="E27" s="47">
        <v>235388.389</v>
      </c>
      <c r="F27" s="48">
        <v>112.736283649063</v>
      </c>
      <c r="G27" s="47">
        <v>249838.54440000001</v>
      </c>
      <c r="H27" s="48">
        <v>6.2158453321504501</v>
      </c>
      <c r="I27" s="47">
        <v>75603.323000000004</v>
      </c>
      <c r="J27" s="48">
        <v>28.489979300712701</v>
      </c>
      <c r="K27" s="47">
        <v>73579.633199999997</v>
      </c>
      <c r="L27" s="48">
        <v>29.450873313685499</v>
      </c>
      <c r="M27" s="48">
        <v>2.7503396143595E-2</v>
      </c>
      <c r="N27" s="47">
        <v>5379799.0006999997</v>
      </c>
      <c r="O27" s="47">
        <v>16529951.057600001</v>
      </c>
      <c r="P27" s="47">
        <v>35713</v>
      </c>
      <c r="Q27" s="47">
        <v>39167</v>
      </c>
      <c r="R27" s="48">
        <v>-8.8186483519289105</v>
      </c>
      <c r="S27" s="47">
        <v>7.4305749138969004</v>
      </c>
      <c r="T27" s="47">
        <v>7.5298981157607203</v>
      </c>
      <c r="U27" s="49">
        <v>-1.3366825987859701</v>
      </c>
    </row>
    <row r="28" spans="1:21" ht="12" thickBot="1">
      <c r="A28" s="71"/>
      <c r="B28" s="60" t="s">
        <v>26</v>
      </c>
      <c r="C28" s="61"/>
      <c r="D28" s="47">
        <v>674417.64249999996</v>
      </c>
      <c r="E28" s="47">
        <v>775731.9031</v>
      </c>
      <c r="F28" s="48">
        <v>86.939526375655703</v>
      </c>
      <c r="G28" s="47">
        <v>560995.18969999999</v>
      </c>
      <c r="H28" s="48">
        <v>20.218079385075299</v>
      </c>
      <c r="I28" s="47">
        <v>70935.899999999994</v>
      </c>
      <c r="J28" s="48">
        <v>10.518096729653699</v>
      </c>
      <c r="K28" s="47">
        <v>44176.659699999997</v>
      </c>
      <c r="L28" s="48">
        <v>7.8746949191532396</v>
      </c>
      <c r="M28" s="48">
        <v>0.60573254025360401</v>
      </c>
      <c r="N28" s="47">
        <v>14170396.159499999</v>
      </c>
      <c r="O28" s="47">
        <v>65411040.356299996</v>
      </c>
      <c r="P28" s="47">
        <v>35776</v>
      </c>
      <c r="Q28" s="47">
        <v>39128</v>
      </c>
      <c r="R28" s="48">
        <v>-8.5667552647720306</v>
      </c>
      <c r="S28" s="47">
        <v>18.851119255925799</v>
      </c>
      <c r="T28" s="47">
        <v>18.317569533326498</v>
      </c>
      <c r="U28" s="49">
        <v>2.8303344504678201</v>
      </c>
    </row>
    <row r="29" spans="1:21" ht="12" thickBot="1">
      <c r="A29" s="71"/>
      <c r="B29" s="60" t="s">
        <v>27</v>
      </c>
      <c r="C29" s="61"/>
      <c r="D29" s="47">
        <v>633684.64339999994</v>
      </c>
      <c r="E29" s="47">
        <v>540606.30830000003</v>
      </c>
      <c r="F29" s="48">
        <v>117.217397146677</v>
      </c>
      <c r="G29" s="47">
        <v>547956.30550000002</v>
      </c>
      <c r="H29" s="48">
        <v>15.645104735454099</v>
      </c>
      <c r="I29" s="47">
        <v>117815.8039</v>
      </c>
      <c r="J29" s="48">
        <v>18.592182267170902</v>
      </c>
      <c r="K29" s="47">
        <v>95538.094500000007</v>
      </c>
      <c r="L29" s="48">
        <v>17.4353490490128</v>
      </c>
      <c r="M29" s="48">
        <v>0.233181429005788</v>
      </c>
      <c r="N29" s="47">
        <v>14812671.669600001</v>
      </c>
      <c r="O29" s="47">
        <v>39812835.675899997</v>
      </c>
      <c r="P29" s="47">
        <v>83592</v>
      </c>
      <c r="Q29" s="47">
        <v>94569</v>
      </c>
      <c r="R29" s="48">
        <v>-11.607397773054601</v>
      </c>
      <c r="S29" s="47">
        <v>7.5806852737104</v>
      </c>
      <c r="T29" s="47">
        <v>7.4776429136397802</v>
      </c>
      <c r="U29" s="49">
        <v>1.35927500417374</v>
      </c>
    </row>
    <row r="30" spans="1:21" ht="12" thickBot="1">
      <c r="A30" s="71"/>
      <c r="B30" s="60" t="s">
        <v>28</v>
      </c>
      <c r="C30" s="61"/>
      <c r="D30" s="47">
        <v>858152.35930000001</v>
      </c>
      <c r="E30" s="47">
        <v>780286.91540000006</v>
      </c>
      <c r="F30" s="48">
        <v>109.97907851114999</v>
      </c>
      <c r="G30" s="47">
        <v>804240.58900000004</v>
      </c>
      <c r="H30" s="48">
        <v>6.7034381300046499</v>
      </c>
      <c r="I30" s="47">
        <v>129424.3452</v>
      </c>
      <c r="J30" s="48">
        <v>15.0817443776036</v>
      </c>
      <c r="K30" s="47">
        <v>149164.0184</v>
      </c>
      <c r="L30" s="48">
        <v>18.547188545342099</v>
      </c>
      <c r="M30" s="48">
        <v>-0.13233535414060699</v>
      </c>
      <c r="N30" s="47">
        <v>18439554.629700001</v>
      </c>
      <c r="O30" s="47">
        <v>71617203.245299995</v>
      </c>
      <c r="P30" s="47">
        <v>56005</v>
      </c>
      <c r="Q30" s="47">
        <v>55733</v>
      </c>
      <c r="R30" s="48">
        <v>0.48804119641863197</v>
      </c>
      <c r="S30" s="47">
        <v>15.3227811677529</v>
      </c>
      <c r="T30" s="47">
        <v>15.6300346132453</v>
      </c>
      <c r="U30" s="49">
        <v>-2.00520677107259</v>
      </c>
    </row>
    <row r="31" spans="1:21" ht="12" thickBot="1">
      <c r="A31" s="71"/>
      <c r="B31" s="60" t="s">
        <v>29</v>
      </c>
      <c r="C31" s="61"/>
      <c r="D31" s="47">
        <v>855445.93039999995</v>
      </c>
      <c r="E31" s="47">
        <v>582566.44469999999</v>
      </c>
      <c r="F31" s="48">
        <v>146.840920582119</v>
      </c>
      <c r="G31" s="47">
        <v>403783.21919999999</v>
      </c>
      <c r="H31" s="48">
        <v>111.857722095252</v>
      </c>
      <c r="I31" s="47">
        <v>36680.439200000001</v>
      </c>
      <c r="J31" s="48">
        <v>4.2878734817112898</v>
      </c>
      <c r="K31" s="47">
        <v>28713.309300000001</v>
      </c>
      <c r="L31" s="48">
        <v>7.1110704790775001</v>
      </c>
      <c r="M31" s="48">
        <v>0.27747167060259398</v>
      </c>
      <c r="N31" s="47">
        <v>9128087.6890999991</v>
      </c>
      <c r="O31" s="47">
        <v>76248571.518800005</v>
      </c>
      <c r="P31" s="47">
        <v>29468</v>
      </c>
      <c r="Q31" s="47">
        <v>25307</v>
      </c>
      <c r="R31" s="48">
        <v>16.442091121033702</v>
      </c>
      <c r="S31" s="47">
        <v>29.029656929550701</v>
      </c>
      <c r="T31" s="47">
        <v>24.409705753348899</v>
      </c>
      <c r="U31" s="49">
        <v>15.9145910246667</v>
      </c>
    </row>
    <row r="32" spans="1:21" ht="12" thickBot="1">
      <c r="A32" s="71"/>
      <c r="B32" s="60" t="s">
        <v>30</v>
      </c>
      <c r="C32" s="61"/>
      <c r="D32" s="47">
        <v>153218.93049999999</v>
      </c>
      <c r="E32" s="47">
        <v>132976.04500000001</v>
      </c>
      <c r="F32" s="48">
        <v>115.222956510701</v>
      </c>
      <c r="G32" s="47">
        <v>170212.4522</v>
      </c>
      <c r="H32" s="48">
        <v>-9.9837124019766801</v>
      </c>
      <c r="I32" s="47">
        <v>41537.995600000002</v>
      </c>
      <c r="J32" s="48">
        <v>27.110224216060601</v>
      </c>
      <c r="K32" s="47">
        <v>44898.188900000001</v>
      </c>
      <c r="L32" s="48">
        <v>26.3777346014876</v>
      </c>
      <c r="M32" s="48">
        <v>-7.4840286041025994E-2</v>
      </c>
      <c r="N32" s="47">
        <v>4274827.6643000003</v>
      </c>
      <c r="O32" s="47">
        <v>10080031.0111</v>
      </c>
      <c r="P32" s="47">
        <v>29716</v>
      </c>
      <c r="Q32" s="47">
        <v>31433</v>
      </c>
      <c r="R32" s="48">
        <v>-5.4624121146565701</v>
      </c>
      <c r="S32" s="47">
        <v>5.1561088470857399</v>
      </c>
      <c r="T32" s="47">
        <v>5.3024482931950496</v>
      </c>
      <c r="U32" s="49">
        <v>-2.8381760441697601</v>
      </c>
    </row>
    <row r="33" spans="1:21" ht="12" thickBot="1">
      <c r="A33" s="71"/>
      <c r="B33" s="60" t="s">
        <v>31</v>
      </c>
      <c r="C33" s="61"/>
      <c r="D33" s="47">
        <v>40.674199999999999</v>
      </c>
      <c r="E33" s="50"/>
      <c r="F33" s="50"/>
      <c r="G33" s="47">
        <v>115.387</v>
      </c>
      <c r="H33" s="48">
        <v>-64.749755171726505</v>
      </c>
      <c r="I33" s="47">
        <v>7.4888000000000003</v>
      </c>
      <c r="J33" s="48">
        <v>18.4116712805661</v>
      </c>
      <c r="K33" s="47">
        <v>23.749300000000002</v>
      </c>
      <c r="L33" s="48">
        <v>20.582301299106501</v>
      </c>
      <c r="M33" s="48">
        <v>-0.68467281140917902</v>
      </c>
      <c r="N33" s="47">
        <v>1719.1963000000001</v>
      </c>
      <c r="O33" s="47">
        <v>3348.1025</v>
      </c>
      <c r="P33" s="47">
        <v>8</v>
      </c>
      <c r="Q33" s="47">
        <v>4</v>
      </c>
      <c r="R33" s="48">
        <v>100</v>
      </c>
      <c r="S33" s="47">
        <v>5.0842749999999999</v>
      </c>
      <c r="T33" s="47">
        <v>4.8077249999999996</v>
      </c>
      <c r="U33" s="49">
        <v>5.4393202570671404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3</v>
      </c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92710.859500000006</v>
      </c>
      <c r="E35" s="47">
        <v>88388.233999999997</v>
      </c>
      <c r="F35" s="48">
        <v>104.890498773853</v>
      </c>
      <c r="G35" s="47">
        <v>92398.766399999993</v>
      </c>
      <c r="H35" s="48">
        <v>0.33776760465495898</v>
      </c>
      <c r="I35" s="47">
        <v>9016.5953000000009</v>
      </c>
      <c r="J35" s="48">
        <v>9.7255007111653402</v>
      </c>
      <c r="K35" s="47">
        <v>15790.875400000001</v>
      </c>
      <c r="L35" s="48">
        <v>17.0899201528734</v>
      </c>
      <c r="M35" s="48">
        <v>-0.428999655079287</v>
      </c>
      <c r="N35" s="47">
        <v>2593983.4871</v>
      </c>
      <c r="O35" s="47">
        <v>16436707.8127</v>
      </c>
      <c r="P35" s="47">
        <v>6272</v>
      </c>
      <c r="Q35" s="47">
        <v>7178</v>
      </c>
      <c r="R35" s="48">
        <v>-12.621900250766201</v>
      </c>
      <c r="S35" s="47">
        <v>14.7817059151786</v>
      </c>
      <c r="T35" s="47">
        <v>14.454828865979399</v>
      </c>
      <c r="U35" s="49">
        <v>2.21136214639162</v>
      </c>
    </row>
    <row r="36" spans="1:21" ht="12" thickBot="1">
      <c r="A36" s="71"/>
      <c r="B36" s="60" t="s">
        <v>37</v>
      </c>
      <c r="C36" s="61"/>
      <c r="D36" s="50"/>
      <c r="E36" s="47">
        <v>306967.288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48109.129200000003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39</v>
      </c>
      <c r="C38" s="61"/>
      <c r="D38" s="50"/>
      <c r="E38" s="47">
        <v>135251.39840000001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290364.98149999999</v>
      </c>
      <c r="E39" s="47">
        <v>345536.55910000001</v>
      </c>
      <c r="F39" s="48">
        <v>84.033070843877596</v>
      </c>
      <c r="G39" s="47">
        <v>494711.54</v>
      </c>
      <c r="H39" s="48">
        <v>-41.306204116443297</v>
      </c>
      <c r="I39" s="47">
        <v>16081.6518</v>
      </c>
      <c r="J39" s="48">
        <v>5.5384267472350102</v>
      </c>
      <c r="K39" s="47">
        <v>27783.281999999999</v>
      </c>
      <c r="L39" s="48">
        <v>5.61605698545055</v>
      </c>
      <c r="M39" s="48">
        <v>-0.42117523048572902</v>
      </c>
      <c r="N39" s="47">
        <v>7777765.1511000004</v>
      </c>
      <c r="O39" s="47">
        <v>20324946.499000002</v>
      </c>
      <c r="P39" s="47">
        <v>494</v>
      </c>
      <c r="Q39" s="47">
        <v>538</v>
      </c>
      <c r="R39" s="48">
        <v>-8.1784386617100395</v>
      </c>
      <c r="S39" s="47">
        <v>587.78336336032396</v>
      </c>
      <c r="T39" s="47">
        <v>662.45972453531601</v>
      </c>
      <c r="U39" s="49">
        <v>-12.7047422281692</v>
      </c>
    </row>
    <row r="40" spans="1:21" ht="12" thickBot="1">
      <c r="A40" s="71"/>
      <c r="B40" s="60" t="s">
        <v>34</v>
      </c>
      <c r="C40" s="61"/>
      <c r="D40" s="47">
        <v>581691.4608</v>
      </c>
      <c r="E40" s="47">
        <v>388970.90220000001</v>
      </c>
      <c r="F40" s="48">
        <v>149.54626618854601</v>
      </c>
      <c r="G40" s="47">
        <v>550028.94010000001</v>
      </c>
      <c r="H40" s="48">
        <v>5.7565190468420697</v>
      </c>
      <c r="I40" s="47">
        <v>40117.694000000003</v>
      </c>
      <c r="J40" s="48">
        <v>6.8967307762823502</v>
      </c>
      <c r="K40" s="47">
        <v>55681.965199999999</v>
      </c>
      <c r="L40" s="48">
        <v>10.123460992775501</v>
      </c>
      <c r="M40" s="48">
        <v>-0.27952086719812802</v>
      </c>
      <c r="N40" s="47">
        <v>12952711.0965</v>
      </c>
      <c r="O40" s="47">
        <v>43541287.382799998</v>
      </c>
      <c r="P40" s="47">
        <v>3243</v>
      </c>
      <c r="Q40" s="47">
        <v>3565</v>
      </c>
      <c r="R40" s="48">
        <v>-9.0322580645161299</v>
      </c>
      <c r="S40" s="47">
        <v>179.36831970397799</v>
      </c>
      <c r="T40" s="47">
        <v>174.40104490883601</v>
      </c>
      <c r="U40" s="49">
        <v>2.7693155643871301</v>
      </c>
    </row>
    <row r="41" spans="1:21" ht="12" thickBot="1">
      <c r="A41" s="71"/>
      <c r="B41" s="60" t="s">
        <v>40</v>
      </c>
      <c r="C41" s="61"/>
      <c r="D41" s="50"/>
      <c r="E41" s="47">
        <v>116007.2032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43157.013800000001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14238.7844</v>
      </c>
      <c r="E43" s="52">
        <v>0</v>
      </c>
      <c r="F43" s="53"/>
      <c r="G43" s="52">
        <v>44012.783000000003</v>
      </c>
      <c r="H43" s="54">
        <v>-67.648525202325899</v>
      </c>
      <c r="I43" s="52">
        <v>2401.1498999999999</v>
      </c>
      <c r="J43" s="54">
        <v>16.863447275738</v>
      </c>
      <c r="K43" s="52">
        <v>4344.5504000000001</v>
      </c>
      <c r="L43" s="54">
        <v>9.8711103999035892</v>
      </c>
      <c r="M43" s="54">
        <v>-0.44731912881019897</v>
      </c>
      <c r="N43" s="52">
        <v>905109.37239999999</v>
      </c>
      <c r="O43" s="52">
        <v>3239501.3583</v>
      </c>
      <c r="P43" s="52">
        <v>42</v>
      </c>
      <c r="Q43" s="52">
        <v>42</v>
      </c>
      <c r="R43" s="54">
        <v>0</v>
      </c>
      <c r="S43" s="52">
        <v>339.01867619047601</v>
      </c>
      <c r="T43" s="52">
        <v>998.16527380952402</v>
      </c>
      <c r="U43" s="55">
        <v>-194.42781295290899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6:C26"/>
    <mergeCell ref="B27:C27"/>
    <mergeCell ref="B28:C28"/>
    <mergeCell ref="B29:C29"/>
    <mergeCell ref="B25:C25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69690</v>
      </c>
      <c r="D2" s="32">
        <v>799087.09986923099</v>
      </c>
      <c r="E2" s="32">
        <v>838067.79913333303</v>
      </c>
      <c r="F2" s="32">
        <v>-38980.699264102601</v>
      </c>
      <c r="G2" s="32">
        <v>838067.79913333303</v>
      </c>
      <c r="H2" s="32">
        <v>-4.8781539922846603E-2</v>
      </c>
    </row>
    <row r="3" spans="1:8" ht="14.25">
      <c r="A3" s="32">
        <v>2</v>
      </c>
      <c r="B3" s="33">
        <v>13</v>
      </c>
      <c r="C3" s="32">
        <v>16248.114</v>
      </c>
      <c r="D3" s="32">
        <v>118264.962718539</v>
      </c>
      <c r="E3" s="32">
        <v>88735.211965486698</v>
      </c>
      <c r="F3" s="32">
        <v>29529.750753052002</v>
      </c>
      <c r="G3" s="32">
        <v>88735.211965486698</v>
      </c>
      <c r="H3" s="32">
        <v>0.24969145615282901</v>
      </c>
    </row>
    <row r="4" spans="1:8" ht="14.25">
      <c r="A4" s="32">
        <v>3</v>
      </c>
      <c r="B4" s="33">
        <v>14</v>
      </c>
      <c r="C4" s="32">
        <v>118532</v>
      </c>
      <c r="D4" s="32">
        <v>157659.532815385</v>
      </c>
      <c r="E4" s="32">
        <v>131269.441958974</v>
      </c>
      <c r="F4" s="32">
        <v>26390.090856410301</v>
      </c>
      <c r="G4" s="32">
        <v>131269.441958974</v>
      </c>
      <c r="H4" s="32">
        <v>0.167386585417023</v>
      </c>
    </row>
    <row r="5" spans="1:8" ht="14.25">
      <c r="A5" s="32">
        <v>4</v>
      </c>
      <c r="B5" s="33">
        <v>15</v>
      </c>
      <c r="C5" s="32">
        <v>8948</v>
      </c>
      <c r="D5" s="32">
        <v>123397.34941453001</v>
      </c>
      <c r="E5" s="32">
        <v>105604.323977778</v>
      </c>
      <c r="F5" s="32">
        <v>17793.025436752101</v>
      </c>
      <c r="G5" s="32">
        <v>105604.323977778</v>
      </c>
      <c r="H5" s="32">
        <v>0.144192930570817</v>
      </c>
    </row>
    <row r="6" spans="1:8" ht="14.25">
      <c r="A6" s="32">
        <v>5</v>
      </c>
      <c r="B6" s="33">
        <v>16</v>
      </c>
      <c r="C6" s="32">
        <v>4193</v>
      </c>
      <c r="D6" s="32">
        <v>265407.16905897402</v>
      </c>
      <c r="E6" s="32">
        <v>245229.18945042699</v>
      </c>
      <c r="F6" s="32">
        <v>20177.979608547001</v>
      </c>
      <c r="G6" s="32">
        <v>245229.18945042699</v>
      </c>
      <c r="H6" s="32">
        <v>7.6026505538979605E-2</v>
      </c>
    </row>
    <row r="7" spans="1:8" ht="14.25">
      <c r="A7" s="32">
        <v>6</v>
      </c>
      <c r="B7" s="33">
        <v>17</v>
      </c>
      <c r="C7" s="32">
        <v>22234</v>
      </c>
      <c r="D7" s="32">
        <v>413148.74135042698</v>
      </c>
      <c r="E7" s="32">
        <v>344071.69962564099</v>
      </c>
      <c r="F7" s="32">
        <v>69077.041724786293</v>
      </c>
      <c r="G7" s="32">
        <v>344071.69962564099</v>
      </c>
      <c r="H7" s="32">
        <v>0.167196544031575</v>
      </c>
    </row>
    <row r="8" spans="1:8" ht="14.25">
      <c r="A8" s="32">
        <v>7</v>
      </c>
      <c r="B8" s="33">
        <v>18</v>
      </c>
      <c r="C8" s="32">
        <v>80552</v>
      </c>
      <c r="D8" s="32">
        <v>165582.19503760699</v>
      </c>
      <c r="E8" s="32">
        <v>154455.897270085</v>
      </c>
      <c r="F8" s="32">
        <v>11126.297767521401</v>
      </c>
      <c r="G8" s="32">
        <v>154455.897270085</v>
      </c>
      <c r="H8" s="32">
        <v>6.7195013117167399E-2</v>
      </c>
    </row>
    <row r="9" spans="1:8" ht="14.25">
      <c r="A9" s="32">
        <v>8</v>
      </c>
      <c r="B9" s="33">
        <v>19</v>
      </c>
      <c r="C9" s="32">
        <v>15916</v>
      </c>
      <c r="D9" s="32">
        <v>129535.518261538</v>
      </c>
      <c r="E9" s="32">
        <v>129172.801417094</v>
      </c>
      <c r="F9" s="32">
        <v>362.71684444444401</v>
      </c>
      <c r="G9" s="32">
        <v>129172.801417094</v>
      </c>
      <c r="H9" s="32">
        <v>2.8001342744628701E-3</v>
      </c>
    </row>
    <row r="10" spans="1:8" ht="14.25">
      <c r="A10" s="32">
        <v>9</v>
      </c>
      <c r="B10" s="33">
        <v>21</v>
      </c>
      <c r="C10" s="32">
        <v>145942</v>
      </c>
      <c r="D10" s="32">
        <v>650833.94590000005</v>
      </c>
      <c r="E10" s="32">
        <v>623172.65780000004</v>
      </c>
      <c r="F10" s="32">
        <v>27661.288100000002</v>
      </c>
      <c r="G10" s="32">
        <v>623172.65780000004</v>
      </c>
      <c r="H10" s="32">
        <v>4.2501298947689101E-2</v>
      </c>
    </row>
    <row r="11" spans="1:8" ht="14.25">
      <c r="A11" s="32">
        <v>10</v>
      </c>
      <c r="B11" s="33">
        <v>22</v>
      </c>
      <c r="C11" s="32">
        <v>29406</v>
      </c>
      <c r="D11" s="32">
        <v>560188.07069743599</v>
      </c>
      <c r="E11" s="32">
        <v>529430.981574359</v>
      </c>
      <c r="F11" s="32">
        <v>30757.089123076901</v>
      </c>
      <c r="G11" s="32">
        <v>529430.981574359</v>
      </c>
      <c r="H11" s="32">
        <v>5.4904934131825102E-2</v>
      </c>
    </row>
    <row r="12" spans="1:8" ht="14.25">
      <c r="A12" s="32">
        <v>11</v>
      </c>
      <c r="B12" s="33">
        <v>23</v>
      </c>
      <c r="C12" s="32">
        <v>186526.48800000001</v>
      </c>
      <c r="D12" s="32">
        <v>1737387.4255316199</v>
      </c>
      <c r="E12" s="32">
        <v>1473358.52545983</v>
      </c>
      <c r="F12" s="32">
        <v>264028.90007179498</v>
      </c>
      <c r="G12" s="32">
        <v>1473358.52545983</v>
      </c>
      <c r="H12" s="32">
        <v>0.151968925405918</v>
      </c>
    </row>
    <row r="13" spans="1:8" ht="14.25">
      <c r="A13" s="32">
        <v>12</v>
      </c>
      <c r="B13" s="33">
        <v>24</v>
      </c>
      <c r="C13" s="32">
        <v>33234.182000000001</v>
      </c>
      <c r="D13" s="32">
        <v>727505.19691025605</v>
      </c>
      <c r="E13" s="32">
        <v>644831.51885128196</v>
      </c>
      <c r="F13" s="32">
        <v>82673.678058974401</v>
      </c>
      <c r="G13" s="32">
        <v>644831.51885128196</v>
      </c>
      <c r="H13" s="32">
        <v>0.113639982793378</v>
      </c>
    </row>
    <row r="14" spans="1:8" ht="14.25">
      <c r="A14" s="32">
        <v>13</v>
      </c>
      <c r="B14" s="33">
        <v>25</v>
      </c>
      <c r="C14" s="32">
        <v>70228</v>
      </c>
      <c r="D14" s="32">
        <v>857811.37950000004</v>
      </c>
      <c r="E14" s="32">
        <v>795134.03819999995</v>
      </c>
      <c r="F14" s="32">
        <v>62677.3413</v>
      </c>
      <c r="G14" s="32">
        <v>795134.03819999995</v>
      </c>
      <c r="H14" s="32">
        <v>7.3066577102921304E-2</v>
      </c>
    </row>
    <row r="15" spans="1:8" ht="14.25">
      <c r="A15" s="32">
        <v>14</v>
      </c>
      <c r="B15" s="33">
        <v>26</v>
      </c>
      <c r="C15" s="32">
        <v>74836</v>
      </c>
      <c r="D15" s="32">
        <v>395968.30027168099</v>
      </c>
      <c r="E15" s="32">
        <v>339229.28387876099</v>
      </c>
      <c r="F15" s="32">
        <v>56739.016392920399</v>
      </c>
      <c r="G15" s="32">
        <v>339229.28387876099</v>
      </c>
      <c r="H15" s="32">
        <v>0.14329181491041201</v>
      </c>
    </row>
    <row r="16" spans="1:8" ht="14.25">
      <c r="A16" s="32">
        <v>15</v>
      </c>
      <c r="B16" s="33">
        <v>27</v>
      </c>
      <c r="C16" s="32">
        <v>153963.89600000001</v>
      </c>
      <c r="D16" s="32">
        <v>1069054.5115</v>
      </c>
      <c r="E16" s="32">
        <v>919019.84389999998</v>
      </c>
      <c r="F16" s="32">
        <v>150034.66759999999</v>
      </c>
      <c r="G16" s="32">
        <v>919019.84389999998</v>
      </c>
      <c r="H16" s="32">
        <v>0.140343327665757</v>
      </c>
    </row>
    <row r="17" spans="1:8" ht="14.25">
      <c r="A17" s="32">
        <v>16</v>
      </c>
      <c r="B17" s="33">
        <v>29</v>
      </c>
      <c r="C17" s="32">
        <v>246398</v>
      </c>
      <c r="D17" s="32">
        <v>3040398.5608769199</v>
      </c>
      <c r="E17" s="32">
        <v>2794123.1046350398</v>
      </c>
      <c r="F17" s="32">
        <v>246275.45624187999</v>
      </c>
      <c r="G17" s="32">
        <v>2794123.1046350398</v>
      </c>
      <c r="H17" s="32">
        <v>8.1001043550964102E-2</v>
      </c>
    </row>
    <row r="18" spans="1:8" ht="14.25">
      <c r="A18" s="32">
        <v>17</v>
      </c>
      <c r="B18" s="33">
        <v>31</v>
      </c>
      <c r="C18" s="32">
        <v>39219.019999999997</v>
      </c>
      <c r="D18" s="32">
        <v>293423.264835988</v>
      </c>
      <c r="E18" s="32">
        <v>242722.05991325501</v>
      </c>
      <c r="F18" s="32">
        <v>50701.204922732999</v>
      </c>
      <c r="G18" s="32">
        <v>242722.05991325501</v>
      </c>
      <c r="H18" s="32">
        <v>0.17279204139137699</v>
      </c>
    </row>
    <row r="19" spans="1:8" ht="14.25">
      <c r="A19" s="32">
        <v>18</v>
      </c>
      <c r="B19" s="33">
        <v>32</v>
      </c>
      <c r="C19" s="32">
        <v>13342.587</v>
      </c>
      <c r="D19" s="32">
        <v>214981.078095454</v>
      </c>
      <c r="E19" s="32">
        <v>197958.00705044001</v>
      </c>
      <c r="F19" s="32">
        <v>17023.071045014502</v>
      </c>
      <c r="G19" s="32">
        <v>197958.00705044001</v>
      </c>
      <c r="H19" s="32">
        <v>7.9184043525244899E-2</v>
      </c>
    </row>
    <row r="20" spans="1:8" ht="14.25">
      <c r="A20" s="32">
        <v>19</v>
      </c>
      <c r="B20" s="33">
        <v>33</v>
      </c>
      <c r="C20" s="32">
        <v>45091.438000000002</v>
      </c>
      <c r="D20" s="32">
        <v>487369.11334257602</v>
      </c>
      <c r="E20" s="32">
        <v>390972.00249384902</v>
      </c>
      <c r="F20" s="32">
        <v>96397.110848727505</v>
      </c>
      <c r="G20" s="32">
        <v>390972.00249384902</v>
      </c>
      <c r="H20" s="32">
        <v>0.197790767222807</v>
      </c>
    </row>
    <row r="21" spans="1:8" ht="14.25">
      <c r="A21" s="32">
        <v>20</v>
      </c>
      <c r="B21" s="33">
        <v>34</v>
      </c>
      <c r="C21" s="32">
        <v>45474.644999999997</v>
      </c>
      <c r="D21" s="32">
        <v>265368.08393420302</v>
      </c>
      <c r="E21" s="32">
        <v>189764.80394263801</v>
      </c>
      <c r="F21" s="32">
        <v>75603.279991565607</v>
      </c>
      <c r="G21" s="32">
        <v>189764.80394263801</v>
      </c>
      <c r="H21" s="32">
        <v>0.28489967169643199</v>
      </c>
    </row>
    <row r="22" spans="1:8" ht="14.25">
      <c r="A22" s="32">
        <v>21</v>
      </c>
      <c r="B22" s="33">
        <v>35</v>
      </c>
      <c r="C22" s="32">
        <v>29816.482</v>
      </c>
      <c r="D22" s="32">
        <v>674417.64215486695</v>
      </c>
      <c r="E22" s="32">
        <v>603481.74206395005</v>
      </c>
      <c r="F22" s="32">
        <v>70935.900090916999</v>
      </c>
      <c r="G22" s="32">
        <v>603481.74206395005</v>
      </c>
      <c r="H22" s="32">
        <v>0.105180967485171</v>
      </c>
    </row>
    <row r="23" spans="1:8" ht="14.25">
      <c r="A23" s="32">
        <v>22</v>
      </c>
      <c r="B23" s="33">
        <v>36</v>
      </c>
      <c r="C23" s="32">
        <v>111226.811</v>
      </c>
      <c r="D23" s="32">
        <v>633684.645428319</v>
      </c>
      <c r="E23" s="32">
        <v>515868.85387129302</v>
      </c>
      <c r="F23" s="32">
        <v>117815.791557025</v>
      </c>
      <c r="G23" s="32">
        <v>515868.85387129302</v>
      </c>
      <c r="H23" s="32">
        <v>0.185921802598501</v>
      </c>
    </row>
    <row r="24" spans="1:8" ht="14.25">
      <c r="A24" s="32">
        <v>23</v>
      </c>
      <c r="B24" s="33">
        <v>37</v>
      </c>
      <c r="C24" s="32">
        <v>84505.157999999996</v>
      </c>
      <c r="D24" s="32">
        <v>858152.34669823002</v>
      </c>
      <c r="E24" s="32">
        <v>728727.98612612404</v>
      </c>
      <c r="F24" s="32">
        <v>129424.360572106</v>
      </c>
      <c r="G24" s="32">
        <v>728727.98612612404</v>
      </c>
      <c r="H24" s="32">
        <v>0.15081746390378201</v>
      </c>
    </row>
    <row r="25" spans="1:8" ht="14.25">
      <c r="A25" s="32">
        <v>24</v>
      </c>
      <c r="B25" s="33">
        <v>38</v>
      </c>
      <c r="C25" s="32">
        <v>191906.73699999999</v>
      </c>
      <c r="D25" s="32">
        <v>855445.99947256595</v>
      </c>
      <c r="E25" s="32">
        <v>818765.46030530997</v>
      </c>
      <c r="F25" s="32">
        <v>36680.539167256597</v>
      </c>
      <c r="G25" s="32">
        <v>818765.46030530997</v>
      </c>
      <c r="H25" s="32">
        <v>4.2878848214700102E-2</v>
      </c>
    </row>
    <row r="26" spans="1:8" ht="14.25">
      <c r="A26" s="32">
        <v>25</v>
      </c>
      <c r="B26" s="33">
        <v>39</v>
      </c>
      <c r="C26" s="32">
        <v>103352.014</v>
      </c>
      <c r="D26" s="32">
        <v>153218.84500736001</v>
      </c>
      <c r="E26" s="32">
        <v>111680.928262556</v>
      </c>
      <c r="F26" s="32">
        <v>41537.916744803697</v>
      </c>
      <c r="G26" s="32">
        <v>111680.928262556</v>
      </c>
      <c r="H26" s="32">
        <v>0.27110187877221298</v>
      </c>
    </row>
    <row r="27" spans="1:8" ht="14.25">
      <c r="A27" s="32">
        <v>26</v>
      </c>
      <c r="B27" s="33">
        <v>40</v>
      </c>
      <c r="C27" s="32">
        <v>11</v>
      </c>
      <c r="D27" s="32">
        <v>40.673900000000003</v>
      </c>
      <c r="E27" s="32">
        <v>33.185400000000001</v>
      </c>
      <c r="F27" s="32">
        <v>7.4885000000000002</v>
      </c>
      <c r="G27" s="32">
        <v>33.185400000000001</v>
      </c>
      <c r="H27" s="32">
        <v>0.184110695064894</v>
      </c>
    </row>
    <row r="28" spans="1:8" ht="14.25">
      <c r="A28" s="32">
        <v>27</v>
      </c>
      <c r="B28" s="33">
        <v>42</v>
      </c>
      <c r="C28" s="32">
        <v>5548.2340000000004</v>
      </c>
      <c r="D28" s="32">
        <v>92710.858999999997</v>
      </c>
      <c r="E28" s="32">
        <v>83694.2696</v>
      </c>
      <c r="F28" s="32">
        <v>9016.5894000000008</v>
      </c>
      <c r="G28" s="32">
        <v>83694.2696</v>
      </c>
      <c r="H28" s="32">
        <v>9.7254943997444804E-2</v>
      </c>
    </row>
    <row r="29" spans="1:8" ht="14.25">
      <c r="A29" s="32">
        <v>28</v>
      </c>
      <c r="B29" s="33">
        <v>75</v>
      </c>
      <c r="C29" s="32">
        <v>520</v>
      </c>
      <c r="D29" s="32">
        <v>290364.98290598299</v>
      </c>
      <c r="E29" s="32">
        <v>274283.33136752102</v>
      </c>
      <c r="F29" s="32">
        <v>16081.6515384615</v>
      </c>
      <c r="G29" s="32">
        <v>274283.33136752102</v>
      </c>
      <c r="H29" s="32">
        <v>5.53842663034496E-2</v>
      </c>
    </row>
    <row r="30" spans="1:8" ht="14.25">
      <c r="A30" s="32">
        <v>29</v>
      </c>
      <c r="B30" s="33">
        <v>76</v>
      </c>
      <c r="C30" s="32">
        <v>3391</v>
      </c>
      <c r="D30" s="32">
        <v>581691.45051367499</v>
      </c>
      <c r="E30" s="32">
        <v>541573.77066410298</v>
      </c>
      <c r="F30" s="32">
        <v>40117.679849572603</v>
      </c>
      <c r="G30" s="32">
        <v>541573.77066410298</v>
      </c>
      <c r="H30" s="32">
        <v>6.8967284656059294E-2</v>
      </c>
    </row>
    <row r="31" spans="1:8" ht="14.25">
      <c r="A31" s="32">
        <v>30</v>
      </c>
      <c r="B31" s="33">
        <v>99</v>
      </c>
      <c r="C31" s="32">
        <v>138</v>
      </c>
      <c r="D31" s="32">
        <v>14238.784585129701</v>
      </c>
      <c r="E31" s="32">
        <v>11837.634823386999</v>
      </c>
      <c r="F31" s="32">
        <v>2401.1497617426799</v>
      </c>
      <c r="G31" s="32">
        <v>11837.634823386999</v>
      </c>
      <c r="H31" s="32">
        <v>0.16863446085491901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2014-02-21T00:42:29Z</dcterms:modified>
</cp:coreProperties>
</file>