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<sst xmlns="http://schemas.openxmlformats.org/spreadsheetml/2006/main" count="114" uniqueCount="71">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</sst>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23128936.897799999</v>
      </c>
      <c r="F3" s="25">
        <f>RA!I7</f>
        <v>1251743.4258999999</v>
      </c>
      <c r="G3" s="16">
        <f>E3-F3</f>
        <v>21877193.471899997</v>
      </c>
      <c r="H3" s="27">
        <f>RA!J7</f>
        <v>5.4120231787180204</v>
      </c>
      <c r="I3" s="20">
        <f>SUM(I4:I39)</f>
        <v>23128942.240472883</v>
      </c>
      <c r="J3" s="21">
        <f>SUM(J4:J39)</f>
        <v>21877193.549926355</v>
      </c>
      <c r="K3" s="22">
        <f>E3-I3</f>
        <v>-5.3426728844642639</v>
      </c>
      <c r="L3" s="22">
        <f>G3-J3</f>
        <v>-7.8026358038187027E-2</v>
      </c>
    </row>
    <row r="4" spans="1:12" x14ac:dyDescent="0.15">
      <c r="A4" s="38">
        <f>RA!A8</f>
        <v>41693</v>
      </c>
      <c r="B4" s="12">
        <v>12</v>
      </c>
      <c r="C4" s="35" t="s">
        <v>6</v>
      </c>
      <c r="D4" s="35"/>
      <c r="E4" s="15">
        <f>VLOOKUP(C4,RA!B8:D39,3,0)</f>
        <v>1559852.24</v>
      </c>
      <c r="F4" s="25">
        <f>VLOOKUP(C4,RA!B8:I43,8,0)</f>
        <v>-255694.79560000001</v>
      </c>
      <c r="G4" s="16">
        <f t="shared" ref="G4:G39" si="0">E4-F4</f>
        <v>1815547.0356000001</v>
      </c>
      <c r="H4" s="27">
        <f>RA!J8</f>
        <v>-16.392244665430599</v>
      </c>
      <c r="I4" s="20">
        <f>VLOOKUP(B4,RMS!B:D,3,FALSE)</f>
        <v>1559853.3169974401</v>
      </c>
      <c r="J4" s="21">
        <f>VLOOKUP(B4,RMS!B:E,4,FALSE)</f>
        <v>1815547.0392376101</v>
      </c>
      <c r="K4" s="22">
        <f t="shared" ref="K4:K39" si="1">E4-I4</f>
        <v>-1.0769974400755018</v>
      </c>
      <c r="L4" s="22">
        <f t="shared" ref="L4:L39" si="2">G4-J4</f>
        <v>-3.6376100033521652E-3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177017.25090000001</v>
      </c>
      <c r="F5" s="25">
        <f>VLOOKUP(C5,RA!B9:I44,8,0)</f>
        <v>43579.106800000001</v>
      </c>
      <c r="G5" s="16">
        <f t="shared" si="0"/>
        <v>133438.1441</v>
      </c>
      <c r="H5" s="27">
        <f>RA!J9</f>
        <v>24.618564901687801</v>
      </c>
      <c r="I5" s="20">
        <f>VLOOKUP(B5,RMS!B:D,3,FALSE)</f>
        <v>177017.34221211</v>
      </c>
      <c r="J5" s="21">
        <f>VLOOKUP(B5,RMS!B:E,4,FALSE)</f>
        <v>133438.154388011</v>
      </c>
      <c r="K5" s="22">
        <f t="shared" si="1"/>
        <v>-9.1312109987484291E-2</v>
      </c>
      <c r="L5" s="22">
        <f t="shared" si="2"/>
        <v>-1.0288010991644114E-2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229324.62770000001</v>
      </c>
      <c r="F6" s="25">
        <f>VLOOKUP(C6,RA!B10:I45,8,0)</f>
        <v>39186.646699999998</v>
      </c>
      <c r="G6" s="16">
        <f t="shared" si="0"/>
        <v>190137.98100000003</v>
      </c>
      <c r="H6" s="27">
        <f>RA!J10</f>
        <v>17.0878492611197</v>
      </c>
      <c r="I6" s="20">
        <f>VLOOKUP(B6,RMS!B:D,3,FALSE)</f>
        <v>229327.08534102599</v>
      </c>
      <c r="J6" s="21">
        <f>VLOOKUP(B6,RMS!B:E,4,FALSE)</f>
        <v>190137.98113931599</v>
      </c>
      <c r="K6" s="22">
        <f t="shared" si="1"/>
        <v>-2.4576410259760451</v>
      </c>
      <c r="L6" s="22">
        <f t="shared" si="2"/>
        <v>-1.393159618601203E-4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94318.248300000007</v>
      </c>
      <c r="F7" s="25">
        <f>VLOOKUP(C7,RA!B11:I46,8,0)</f>
        <v>20818.283899999999</v>
      </c>
      <c r="G7" s="16">
        <f t="shared" si="0"/>
        <v>73499.964400000012</v>
      </c>
      <c r="H7" s="27">
        <f>RA!J11</f>
        <v>22.072381829847899</v>
      </c>
      <c r="I7" s="20">
        <f>VLOOKUP(B7,RMS!B:D,3,FALSE)</f>
        <v>94318.300282051307</v>
      </c>
      <c r="J7" s="21">
        <f>VLOOKUP(B7,RMS!B:E,4,FALSE)</f>
        <v>73499.9641076923</v>
      </c>
      <c r="K7" s="22">
        <f t="shared" si="1"/>
        <v>-5.1982051300001331E-2</v>
      </c>
      <c r="L7" s="22">
        <f t="shared" si="2"/>
        <v>2.9230771178845316E-4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269253.40580000001</v>
      </c>
      <c r="F8" s="25">
        <f>VLOOKUP(C8,RA!B12:I47,8,0)</f>
        <v>28536.043399999999</v>
      </c>
      <c r="G8" s="16">
        <f t="shared" si="0"/>
        <v>240717.36240000001</v>
      </c>
      <c r="H8" s="27">
        <f>RA!J12</f>
        <v>10.5982107506549</v>
      </c>
      <c r="I8" s="20">
        <f>VLOOKUP(B8,RMS!B:D,3,FALSE)</f>
        <v>269253.40908119699</v>
      </c>
      <c r="J8" s="21">
        <f>VLOOKUP(B8,RMS!B:E,4,FALSE)</f>
        <v>240717.366609402</v>
      </c>
      <c r="K8" s="22">
        <f t="shared" si="1"/>
        <v>-3.2811969867907465E-3</v>
      </c>
      <c r="L8" s="22">
        <f t="shared" si="2"/>
        <v>-4.2094019881915301E-3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498198.2268</v>
      </c>
      <c r="F9" s="25">
        <f>VLOOKUP(C9,RA!B13:I48,8,0)</f>
        <v>36103.678</v>
      </c>
      <c r="G9" s="16">
        <f t="shared" si="0"/>
        <v>462094.54879999999</v>
      </c>
      <c r="H9" s="27">
        <f>RA!J13</f>
        <v>7.246849960085</v>
      </c>
      <c r="I9" s="20">
        <f>VLOOKUP(B9,RMS!B:D,3,FALSE)</f>
        <v>498198.44810427399</v>
      </c>
      <c r="J9" s="21">
        <f>VLOOKUP(B9,RMS!B:E,4,FALSE)</f>
        <v>462094.548881197</v>
      </c>
      <c r="K9" s="22">
        <f t="shared" si="1"/>
        <v>-0.22130427398951724</v>
      </c>
      <c r="L9" s="22">
        <f t="shared" si="2"/>
        <v>-8.1197009421885014E-5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232111.6347</v>
      </c>
      <c r="F10" s="25">
        <f>VLOOKUP(C10,RA!B14:I49,8,0)</f>
        <v>23286.957999999999</v>
      </c>
      <c r="G10" s="16">
        <f t="shared" si="0"/>
        <v>208824.67670000001</v>
      </c>
      <c r="H10" s="27">
        <f>RA!J14</f>
        <v>10.0326543432853</v>
      </c>
      <c r="I10" s="20">
        <f>VLOOKUP(B10,RMS!B:D,3,FALSE)</f>
        <v>232111.59975299099</v>
      </c>
      <c r="J10" s="21">
        <f>VLOOKUP(B10,RMS!B:E,4,FALSE)</f>
        <v>208824.674858974</v>
      </c>
      <c r="K10" s="22">
        <f t="shared" si="1"/>
        <v>3.4947009000461549E-2</v>
      </c>
      <c r="L10" s="22">
        <f t="shared" si="2"/>
        <v>1.8410260090604424E-3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161974.22889999999</v>
      </c>
      <c r="F11" s="25">
        <f>VLOOKUP(C11,RA!B15:I50,8,0)</f>
        <v>5052.9741000000004</v>
      </c>
      <c r="G11" s="16">
        <f t="shared" si="0"/>
        <v>156921.2548</v>
      </c>
      <c r="H11" s="27">
        <f>RA!J15</f>
        <v>3.11961608603775</v>
      </c>
      <c r="I11" s="20">
        <f>VLOOKUP(B11,RMS!B:D,3,FALSE)</f>
        <v>161974.225731624</v>
      </c>
      <c r="J11" s="21">
        <f>VLOOKUP(B11,RMS!B:E,4,FALSE)</f>
        <v>156921.25214786301</v>
      </c>
      <c r="K11" s="22">
        <f t="shared" si="1"/>
        <v>3.1683759880252182E-3</v>
      </c>
      <c r="L11" s="22">
        <f t="shared" si="2"/>
        <v>2.6521369873080403E-3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913984.51789999998</v>
      </c>
      <c r="F12" s="25">
        <f>VLOOKUP(C12,RA!B16:I51,8,0)</f>
        <v>49741.659599999999</v>
      </c>
      <c r="G12" s="16">
        <f t="shared" si="0"/>
        <v>864242.85829999996</v>
      </c>
      <c r="H12" s="27">
        <f>RA!J16</f>
        <v>5.4422868906234898</v>
      </c>
      <c r="I12" s="20">
        <f>VLOOKUP(B12,RMS!B:D,3,FALSE)</f>
        <v>913984.24470000004</v>
      </c>
      <c r="J12" s="21">
        <f>VLOOKUP(B12,RMS!B:E,4,FALSE)</f>
        <v>864242.85829999996</v>
      </c>
      <c r="K12" s="22">
        <f t="shared" si="1"/>
        <v>0.27319999993778765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563023.64110000001</v>
      </c>
      <c r="F13" s="25">
        <f>VLOOKUP(C13,RA!B17:I52,8,0)</f>
        <v>60924.745499999997</v>
      </c>
      <c r="G13" s="16">
        <f t="shared" si="0"/>
        <v>502098.89559999999</v>
      </c>
      <c r="H13" s="27">
        <f>RA!J17</f>
        <v>10.8209924153396</v>
      </c>
      <c r="I13" s="20">
        <f>VLOOKUP(B13,RMS!B:D,3,FALSE)</f>
        <v>563023.73871623899</v>
      </c>
      <c r="J13" s="21">
        <f>VLOOKUP(B13,RMS!B:E,4,FALSE)</f>
        <v>502098.89607521403</v>
      </c>
      <c r="K13" s="22">
        <f t="shared" si="1"/>
        <v>-9.7616238985210657E-2</v>
      </c>
      <c r="L13" s="22">
        <f t="shared" si="2"/>
        <v>-4.7521403757855296E-4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2220283.1855000001</v>
      </c>
      <c r="F14" s="25">
        <f>VLOOKUP(C14,RA!B18:I53,8,0)</f>
        <v>326302.86900000001</v>
      </c>
      <c r="G14" s="16">
        <f t="shared" si="0"/>
        <v>1893980.3165000002</v>
      </c>
      <c r="H14" s="27">
        <f>RA!J18</f>
        <v>14.6964527376952</v>
      </c>
      <c r="I14" s="20">
        <f>VLOOKUP(B14,RMS!B:D,3,FALSE)</f>
        <v>2220283.49678205</v>
      </c>
      <c r="J14" s="21">
        <f>VLOOKUP(B14,RMS!B:E,4,FALSE)</f>
        <v>1893980.3080521401</v>
      </c>
      <c r="K14" s="22">
        <f t="shared" si="1"/>
        <v>-0.31128204986453056</v>
      </c>
      <c r="L14" s="22">
        <f t="shared" si="2"/>
        <v>8.4478601347655058E-3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772362.48580000002</v>
      </c>
      <c r="F15" s="25">
        <f>VLOOKUP(C15,RA!B19:I54,8,0)</f>
        <v>95106.222299999994</v>
      </c>
      <c r="G15" s="16">
        <f t="shared" si="0"/>
        <v>677256.2635</v>
      </c>
      <c r="H15" s="27">
        <f>RA!J19</f>
        <v>12.3136770685452</v>
      </c>
      <c r="I15" s="20">
        <f>VLOOKUP(B15,RMS!B:D,3,FALSE)</f>
        <v>772362.48593931599</v>
      </c>
      <c r="J15" s="21">
        <f>VLOOKUP(B15,RMS!B:E,4,FALSE)</f>
        <v>677256.26339572598</v>
      </c>
      <c r="K15" s="22">
        <f t="shared" si="1"/>
        <v>-1.393159618601203E-4</v>
      </c>
      <c r="L15" s="22">
        <f t="shared" si="2"/>
        <v>1.042740186676383E-4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3698213.4950999999</v>
      </c>
      <c r="F16" s="25">
        <f>VLOOKUP(C16,RA!B20:I55,8,0)</f>
        <v>-466471.0172</v>
      </c>
      <c r="G16" s="16">
        <f t="shared" si="0"/>
        <v>4164684.5123000001</v>
      </c>
      <c r="H16" s="27">
        <f>RA!J20</f>
        <v>-12.613415039939101</v>
      </c>
      <c r="I16" s="20">
        <f>VLOOKUP(B16,RMS!B:D,3,FALSE)</f>
        <v>3698213.452</v>
      </c>
      <c r="J16" s="21">
        <f>VLOOKUP(B16,RMS!B:E,4,FALSE)</f>
        <v>4164684.5123000001</v>
      </c>
      <c r="K16" s="22">
        <f t="shared" si="1"/>
        <v>4.3099999893456697E-2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601929.30130000005</v>
      </c>
      <c r="F17" s="25">
        <f>VLOOKUP(C17,RA!B21:I56,8,0)</f>
        <v>3722.8917999999999</v>
      </c>
      <c r="G17" s="16">
        <f t="shared" si="0"/>
        <v>598206.40950000007</v>
      </c>
      <c r="H17" s="27">
        <f>RA!J21</f>
        <v>0.61849320044058198</v>
      </c>
      <c r="I17" s="20">
        <f>VLOOKUP(B17,RMS!B:D,3,FALSE)</f>
        <v>601929.23275418696</v>
      </c>
      <c r="J17" s="21">
        <f>VLOOKUP(B17,RMS!B:E,4,FALSE)</f>
        <v>598206.40934063995</v>
      </c>
      <c r="K17" s="22">
        <f t="shared" si="1"/>
        <v>6.854581309016794E-2</v>
      </c>
      <c r="L17" s="22">
        <f t="shared" si="2"/>
        <v>1.5936011914163828E-4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1284131.4010999999</v>
      </c>
      <c r="F18" s="25">
        <f>VLOOKUP(C18,RA!B22:I57,8,0)</f>
        <v>179841.4</v>
      </c>
      <c r="G18" s="16">
        <f t="shared" si="0"/>
        <v>1104290.0011</v>
      </c>
      <c r="H18" s="27">
        <f>RA!J22</f>
        <v>14.004906339487199</v>
      </c>
      <c r="I18" s="20">
        <f>VLOOKUP(B18,RMS!B:D,3,FALSE)</f>
        <v>1284131.4853000001</v>
      </c>
      <c r="J18" s="21">
        <f>VLOOKUP(B18,RMS!B:E,4,FALSE)</f>
        <v>1104289.9978</v>
      </c>
      <c r="K18" s="22">
        <f t="shared" si="1"/>
        <v>-8.420000015757978E-2</v>
      </c>
      <c r="L18" s="22">
        <f t="shared" si="2"/>
        <v>3.2999999821186066E-3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3776332.1606000001</v>
      </c>
      <c r="F19" s="25">
        <f>VLOOKUP(C19,RA!B23:I58,8,0)</f>
        <v>256077.6513</v>
      </c>
      <c r="G19" s="16">
        <f t="shared" si="0"/>
        <v>3520254.5093</v>
      </c>
      <c r="H19" s="27">
        <f>RA!J23</f>
        <v>6.7811209504227801</v>
      </c>
      <c r="I19" s="20">
        <f>VLOOKUP(B19,RMS!B:D,3,FALSE)</f>
        <v>3776333.70450855</v>
      </c>
      <c r="J19" s="21">
        <f>VLOOKUP(B19,RMS!B:E,4,FALSE)</f>
        <v>3520254.5791393202</v>
      </c>
      <c r="K19" s="22">
        <f t="shared" si="1"/>
        <v>-1.5439085499383509</v>
      </c>
      <c r="L19" s="22">
        <f t="shared" si="2"/>
        <v>-6.983932014554739E-2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296281.32620000001</v>
      </c>
      <c r="F20" s="25">
        <f>VLOOKUP(C20,RA!B24:I59,8,0)</f>
        <v>48306.5962</v>
      </c>
      <c r="G20" s="16">
        <f t="shared" si="0"/>
        <v>247974.73</v>
      </c>
      <c r="H20" s="27">
        <f>RA!J24</f>
        <v>16.3042999771749</v>
      </c>
      <c r="I20" s="20">
        <f>VLOOKUP(B20,RMS!B:D,3,FALSE)</f>
        <v>296281.302973421</v>
      </c>
      <c r="J20" s="21">
        <f>VLOOKUP(B20,RMS!B:E,4,FALSE)</f>
        <v>247974.70916459899</v>
      </c>
      <c r="K20" s="22">
        <f t="shared" si="1"/>
        <v>2.3226579010952264E-2</v>
      </c>
      <c r="L20" s="22">
        <f t="shared" si="2"/>
        <v>2.0835401024669409E-2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258662.21729999999</v>
      </c>
      <c r="F21" s="25">
        <f>VLOOKUP(C21,RA!B25:I60,8,0)</f>
        <v>20866.732199999999</v>
      </c>
      <c r="G21" s="16">
        <f t="shared" si="0"/>
        <v>237795.48509999999</v>
      </c>
      <c r="H21" s="27">
        <f>RA!J25</f>
        <v>8.0671744090859896</v>
      </c>
      <c r="I21" s="20">
        <f>VLOOKUP(B21,RMS!B:D,3,FALSE)</f>
        <v>258662.218092603</v>
      </c>
      <c r="J21" s="21">
        <f>VLOOKUP(B21,RMS!B:E,4,FALSE)</f>
        <v>237795.491420857</v>
      </c>
      <c r="K21" s="22">
        <f t="shared" si="1"/>
        <v>-7.9260300844907761E-4</v>
      </c>
      <c r="L21" s="22">
        <f t="shared" si="2"/>
        <v>-6.3208570063579828E-3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523565.51919999998</v>
      </c>
      <c r="F22" s="25">
        <f>VLOOKUP(C22,RA!B26:I61,8,0)</f>
        <v>110151.9745</v>
      </c>
      <c r="G22" s="16">
        <f t="shared" si="0"/>
        <v>413413.54469999997</v>
      </c>
      <c r="H22" s="27">
        <f>RA!J26</f>
        <v>21.038813760751601</v>
      </c>
      <c r="I22" s="20">
        <f>VLOOKUP(B22,RMS!B:D,3,FALSE)</f>
        <v>523565.50855021598</v>
      </c>
      <c r="J22" s="21">
        <f>VLOOKUP(B22,RMS!B:E,4,FALSE)</f>
        <v>413413.54216594499</v>
      </c>
      <c r="K22" s="22">
        <f t="shared" si="1"/>
        <v>1.0649784002453089E-2</v>
      </c>
      <c r="L22" s="22">
        <f t="shared" si="2"/>
        <v>2.5340549764223397E-3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303015.98560000001</v>
      </c>
      <c r="F23" s="25">
        <f>VLOOKUP(C23,RA!B27:I62,8,0)</f>
        <v>89584.291400000002</v>
      </c>
      <c r="G23" s="16">
        <f t="shared" si="0"/>
        <v>213431.69420000003</v>
      </c>
      <c r="H23" s="27">
        <f>RA!J27</f>
        <v>29.5642129977449</v>
      </c>
      <c r="I23" s="20">
        <f>VLOOKUP(B23,RMS!B:D,3,FALSE)</f>
        <v>303015.96549470501</v>
      </c>
      <c r="J23" s="21">
        <f>VLOOKUP(B23,RMS!B:E,4,FALSE)</f>
        <v>213431.71729801499</v>
      </c>
      <c r="K23" s="22">
        <f t="shared" si="1"/>
        <v>2.0105294999666512E-2</v>
      </c>
      <c r="L23" s="22">
        <f t="shared" si="2"/>
        <v>-2.3098014964489266E-2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767037.22490000003</v>
      </c>
      <c r="F24" s="25">
        <f>VLOOKUP(C24,RA!B28:I63,8,0)</f>
        <v>77254.158800000005</v>
      </c>
      <c r="G24" s="16">
        <f t="shared" si="0"/>
        <v>689783.06610000005</v>
      </c>
      <c r="H24" s="27">
        <f>RA!J28</f>
        <v>10.071761355529</v>
      </c>
      <c r="I24" s="20">
        <f>VLOOKUP(B24,RMS!B:D,3,FALSE)</f>
        <v>767037.22486725706</v>
      </c>
      <c r="J24" s="21">
        <f>VLOOKUP(B24,RMS!B:E,4,FALSE)</f>
        <v>689783.06995588599</v>
      </c>
      <c r="K24" s="22">
        <f t="shared" si="1"/>
        <v>3.2742973417043686E-5</v>
      </c>
      <c r="L24" s="22">
        <f t="shared" si="2"/>
        <v>-3.8558859378099442E-3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675262.55350000004</v>
      </c>
      <c r="F25" s="25">
        <f>VLOOKUP(C25,RA!B29:I64,8,0)</f>
        <v>123003.86749999999</v>
      </c>
      <c r="G25" s="16">
        <f t="shared" si="0"/>
        <v>552258.68599999999</v>
      </c>
      <c r="H25" s="27">
        <f>RA!J29</f>
        <v>18.215709854256001</v>
      </c>
      <c r="I25" s="20">
        <f>VLOOKUP(B25,RMS!B:D,3,FALSE)</f>
        <v>675262.55151150399</v>
      </c>
      <c r="J25" s="21">
        <f>VLOOKUP(B25,RMS!B:E,4,FALSE)</f>
        <v>552258.65412880701</v>
      </c>
      <c r="K25" s="22">
        <f t="shared" si="1"/>
        <v>1.9884960493072867E-3</v>
      </c>
      <c r="L25" s="22">
        <f t="shared" si="2"/>
        <v>3.1871192972175777E-2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1025654.3136</v>
      </c>
      <c r="F26" s="25">
        <f>VLOOKUP(C26,RA!B30:I65,8,0)</f>
        <v>156538.7059</v>
      </c>
      <c r="G26" s="16">
        <f t="shared" si="0"/>
        <v>869115.60770000005</v>
      </c>
      <c r="H26" s="27">
        <f>RA!J30</f>
        <v>15.262326090216099</v>
      </c>
      <c r="I26" s="20">
        <f>VLOOKUP(B26,RMS!B:D,3,FALSE)</f>
        <v>1025654.28410708</v>
      </c>
      <c r="J26" s="21">
        <f>VLOOKUP(B26,RMS!B:E,4,FALSE)</f>
        <v>869115.61343103403</v>
      </c>
      <c r="K26" s="22">
        <f t="shared" si="1"/>
        <v>2.9492920031771064E-2</v>
      </c>
      <c r="L26" s="22">
        <f t="shared" si="2"/>
        <v>-5.7310339761897922E-3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825565.70279999997</v>
      </c>
      <c r="F27" s="25">
        <f>VLOOKUP(C27,RA!B31:I66,8,0)</f>
        <v>46005.3923</v>
      </c>
      <c r="G27" s="16">
        <f t="shared" si="0"/>
        <v>779560.31050000002</v>
      </c>
      <c r="H27" s="27">
        <f>RA!J31</f>
        <v>5.5725900608476699</v>
      </c>
      <c r="I27" s="20">
        <f>VLOOKUP(B27,RMS!B:D,3,FALSE)</f>
        <v>825565.7659</v>
      </c>
      <c r="J27" s="21">
        <f>VLOOKUP(B27,RMS!B:E,4,FALSE)</f>
        <v>779560.35279999999</v>
      </c>
      <c r="K27" s="22">
        <f t="shared" si="1"/>
        <v>-6.3100000028498471E-2</v>
      </c>
      <c r="L27" s="22">
        <f t="shared" si="2"/>
        <v>-4.2299999971874058E-2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182007.4448</v>
      </c>
      <c r="F28" s="25">
        <f>VLOOKUP(C28,RA!B32:I67,8,0)</f>
        <v>48420.106599999999</v>
      </c>
      <c r="G28" s="16">
        <f t="shared" si="0"/>
        <v>133587.3382</v>
      </c>
      <c r="H28" s="27">
        <f>RA!J32</f>
        <v>26.603365951984401</v>
      </c>
      <c r="I28" s="20">
        <f>VLOOKUP(B28,RMS!B:D,3,FALSE)</f>
        <v>182007.30591949899</v>
      </c>
      <c r="J28" s="21">
        <f>VLOOKUP(B28,RMS!B:E,4,FALSE)</f>
        <v>133587.323381522</v>
      </c>
      <c r="K28" s="22">
        <f t="shared" si="1"/>
        <v>0.13888050100649707</v>
      </c>
      <c r="L28" s="22">
        <f t="shared" si="2"/>
        <v>1.4818477997323498E-2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-42.991199999999999</v>
      </c>
      <c r="F29" s="25">
        <f>VLOOKUP(C29,RA!B33:I68,8,0)</f>
        <v>-9.0266000000000002</v>
      </c>
      <c r="G29" s="16">
        <f t="shared" si="0"/>
        <v>-33.964599999999997</v>
      </c>
      <c r="H29" s="27">
        <f>RA!J33</f>
        <v>20.996389958875302</v>
      </c>
      <c r="I29" s="20">
        <f>VLOOKUP(B29,RMS!B:D,3,FALSE)</f>
        <v>-42.991300000000003</v>
      </c>
      <c r="J29" s="21">
        <f>VLOOKUP(B29,RMS!B:E,4,FALSE)</f>
        <v>-33.964599999999997</v>
      </c>
      <c r="K29" s="22">
        <f t="shared" si="1"/>
        <v>1.0000000000331966E-4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101750.353</v>
      </c>
      <c r="F31" s="25">
        <f>VLOOKUP(C31,RA!B35:I70,8,0)</f>
        <v>9894.4950000000008</v>
      </c>
      <c r="G31" s="16">
        <f t="shared" si="0"/>
        <v>91855.858000000007</v>
      </c>
      <c r="H31" s="27">
        <f>RA!J35</f>
        <v>9.7242856739769703</v>
      </c>
      <c r="I31" s="20">
        <f>VLOOKUP(B31,RMS!B:D,3,FALSE)</f>
        <v>101750.3526</v>
      </c>
      <c r="J31" s="21">
        <f>VLOOKUP(B31,RMS!B:E,4,FALSE)</f>
        <v>91855.854300000006</v>
      </c>
      <c r="K31" s="22">
        <f t="shared" si="1"/>
        <v>4.0000000444706529E-4</v>
      </c>
      <c r="L31" s="22">
        <f t="shared" si="2"/>
        <v>3.7000000011175871E-3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452855.99129999999</v>
      </c>
      <c r="F35" s="25">
        <f>VLOOKUP(C35,RA!B8:I74,8,0)</f>
        <v>30782.170099999999</v>
      </c>
      <c r="G35" s="16">
        <f t="shared" si="0"/>
        <v>422073.82120000001</v>
      </c>
      <c r="H35" s="27">
        <f>RA!J39</f>
        <v>6.7973419125215804</v>
      </c>
      <c r="I35" s="20">
        <f>VLOOKUP(B35,RMS!B:D,3,FALSE)</f>
        <v>452855.99145299097</v>
      </c>
      <c r="J35" s="21">
        <f>VLOOKUP(B35,RMS!B:E,4,FALSE)</f>
        <v>422073.81829059799</v>
      </c>
      <c r="K35" s="22">
        <f t="shared" si="1"/>
        <v>-1.5299097867682576E-4</v>
      </c>
      <c r="L35" s="22">
        <f t="shared" si="2"/>
        <v>2.9094020137563348E-3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649439.91729999997</v>
      </c>
      <c r="F36" s="25">
        <f>VLOOKUP(C36,RA!B8:I75,8,0)</f>
        <v>42336.916899999997</v>
      </c>
      <c r="G36" s="16">
        <f t="shared" si="0"/>
        <v>607103.00040000002</v>
      </c>
      <c r="H36" s="27">
        <f>RA!J40</f>
        <v>6.5189890199562601</v>
      </c>
      <c r="I36" s="20">
        <f>VLOOKUP(B36,RMS!B:D,3,FALSE)</f>
        <v>649439.903998291</v>
      </c>
      <c r="J36" s="21">
        <f>VLOOKUP(B36,RMS!B:E,4,FALSE)</f>
        <v>607103.00171709398</v>
      </c>
      <c r="K36" s="22">
        <f t="shared" si="1"/>
        <v>1.3301708968356252E-2</v>
      </c>
      <c r="L36" s="22">
        <f t="shared" si="2"/>
        <v>-1.3170939637348056E-3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15571.288</v>
      </c>
      <c r="F39" s="25">
        <f>VLOOKUP(C39,RA!B8:I78,8,0)</f>
        <v>2491.7275</v>
      </c>
      <c r="G39" s="16">
        <f t="shared" si="0"/>
        <v>13079.5605</v>
      </c>
      <c r="H39" s="27">
        <f>RA!J43</f>
        <v>16.002064183772099</v>
      </c>
      <c r="I39" s="20">
        <f>VLOOKUP(B39,RMS!B:D,3,FALSE)</f>
        <v>15571.2881022616</v>
      </c>
      <c r="J39" s="21">
        <f>VLOOKUP(B39,RMS!B:E,4,FALSE)</f>
        <v>13079.560698888101</v>
      </c>
      <c r="K39" s="22">
        <f t="shared" si="1"/>
        <v>-1.0226159974990878E-4</v>
      </c>
      <c r="L39" s="22">
        <f t="shared" si="2"/>
        <v>-1.9888810129486956E-4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6" t="s">
        <v>5</v>
      </c>
      <c r="B7" s="47"/>
      <c r="C7" s="48"/>
      <c r="D7" s="63">
        <v>23128936.897799999</v>
      </c>
      <c r="E7" s="63">
        <v>13273483.2864</v>
      </c>
      <c r="F7" s="64">
        <v>174.249188391248</v>
      </c>
      <c r="G7" s="63">
        <v>21572288.918400001</v>
      </c>
      <c r="H7" s="64">
        <v>7.2159611123707696</v>
      </c>
      <c r="I7" s="63">
        <v>1251743.4258999999</v>
      </c>
      <c r="J7" s="64">
        <v>5.4120231787180204</v>
      </c>
      <c r="K7" s="63">
        <v>2146689.7324999999</v>
      </c>
      <c r="L7" s="64">
        <v>9.9511449184652392</v>
      </c>
      <c r="M7" s="64">
        <v>-0.416895973857275</v>
      </c>
      <c r="N7" s="63">
        <v>490578570.63630003</v>
      </c>
      <c r="O7" s="63">
        <v>1534735452.5729001</v>
      </c>
      <c r="P7" s="63">
        <v>1090617</v>
      </c>
      <c r="Q7" s="63">
        <v>1147570</v>
      </c>
      <c r="R7" s="64">
        <v>-4.96292165183824</v>
      </c>
      <c r="S7" s="63">
        <v>21.207203718445601</v>
      </c>
      <c r="T7" s="63">
        <v>21.558947227968702</v>
      </c>
      <c r="U7" s="65">
        <v>-1.6586039073935199</v>
      </c>
      <c r="V7" s="53"/>
      <c r="W7" s="53"/>
    </row>
    <row r="8" spans="1:23" ht="14.25" thickBot="1" x14ac:dyDescent="0.2">
      <c r="A8" s="49">
        <v>41693</v>
      </c>
      <c r="B8" s="39" t="s">
        <v>6</v>
      </c>
      <c r="C8" s="40"/>
      <c r="D8" s="66">
        <v>1559852.24</v>
      </c>
      <c r="E8" s="66">
        <v>644396.53419999999</v>
      </c>
      <c r="F8" s="67">
        <v>242.06403312465201</v>
      </c>
      <c r="G8" s="66">
        <v>817346.15729999996</v>
      </c>
      <c r="H8" s="67">
        <v>90.843527686332493</v>
      </c>
      <c r="I8" s="66">
        <v>-255694.79560000001</v>
      </c>
      <c r="J8" s="67">
        <v>-16.392244665430599</v>
      </c>
      <c r="K8" s="66">
        <v>156444.46280000001</v>
      </c>
      <c r="L8" s="67">
        <v>19.1405393422041</v>
      </c>
      <c r="M8" s="67">
        <v>-2.6344125642010301</v>
      </c>
      <c r="N8" s="66">
        <v>21572168.921700001</v>
      </c>
      <c r="O8" s="66">
        <v>63486014.9243</v>
      </c>
      <c r="P8" s="66">
        <v>50045</v>
      </c>
      <c r="Q8" s="66">
        <v>53457</v>
      </c>
      <c r="R8" s="67">
        <v>-6.3827001141104098</v>
      </c>
      <c r="S8" s="66">
        <v>31.168992706564101</v>
      </c>
      <c r="T8" s="66">
        <v>33.758275481227898</v>
      </c>
      <c r="U8" s="68">
        <v>-8.3072391817092992</v>
      </c>
      <c r="V8" s="53"/>
      <c r="W8" s="53"/>
    </row>
    <row r="9" spans="1:23" ht="12" customHeight="1" thickBot="1" x14ac:dyDescent="0.2">
      <c r="A9" s="50"/>
      <c r="B9" s="39" t="s">
        <v>7</v>
      </c>
      <c r="C9" s="40"/>
      <c r="D9" s="66">
        <v>177017.25090000001</v>
      </c>
      <c r="E9" s="66">
        <v>78500.546300000002</v>
      </c>
      <c r="F9" s="67">
        <v>225.49811338064501</v>
      </c>
      <c r="G9" s="66">
        <v>259820.98740000001</v>
      </c>
      <c r="H9" s="67">
        <v>-31.869533454016899</v>
      </c>
      <c r="I9" s="66">
        <v>43579.106800000001</v>
      </c>
      <c r="J9" s="67">
        <v>24.618564901687801</v>
      </c>
      <c r="K9" s="66">
        <v>51144.564400000003</v>
      </c>
      <c r="L9" s="67">
        <v>19.6845393098525</v>
      </c>
      <c r="M9" s="67">
        <v>-0.147923003915544</v>
      </c>
      <c r="N9" s="66">
        <v>5273544.5804000003</v>
      </c>
      <c r="O9" s="66">
        <v>10698458.4957</v>
      </c>
      <c r="P9" s="66">
        <v>10321</v>
      </c>
      <c r="Q9" s="66">
        <v>11218</v>
      </c>
      <c r="R9" s="67">
        <v>-7.9960777322160803</v>
      </c>
      <c r="S9" s="66">
        <v>17.151172454219601</v>
      </c>
      <c r="T9" s="66">
        <v>17.103368033517601</v>
      </c>
      <c r="U9" s="68">
        <v>0.27872392298307602</v>
      </c>
      <c r="V9" s="53"/>
      <c r="W9" s="53"/>
    </row>
    <row r="10" spans="1:23" ht="14.25" thickBot="1" x14ac:dyDescent="0.2">
      <c r="A10" s="50"/>
      <c r="B10" s="39" t="s">
        <v>8</v>
      </c>
      <c r="C10" s="40"/>
      <c r="D10" s="66">
        <v>229324.62770000001</v>
      </c>
      <c r="E10" s="66">
        <v>84976.051900000006</v>
      </c>
      <c r="F10" s="67">
        <v>269.869713375093</v>
      </c>
      <c r="G10" s="66">
        <v>232151.6937</v>
      </c>
      <c r="H10" s="67">
        <v>-1.2177666916586301</v>
      </c>
      <c r="I10" s="66">
        <v>39186.646699999998</v>
      </c>
      <c r="J10" s="67">
        <v>17.0878492611197</v>
      </c>
      <c r="K10" s="66">
        <v>41300.457499999997</v>
      </c>
      <c r="L10" s="67">
        <v>17.790289117326399</v>
      </c>
      <c r="M10" s="67">
        <v>-5.1181292604325003E-2</v>
      </c>
      <c r="N10" s="66">
        <v>6717167.4477000004</v>
      </c>
      <c r="O10" s="66">
        <v>15795156.388599999</v>
      </c>
      <c r="P10" s="66">
        <v>113360</v>
      </c>
      <c r="Q10" s="66">
        <v>118171</v>
      </c>
      <c r="R10" s="67">
        <v>-4.0712188269541603</v>
      </c>
      <c r="S10" s="66">
        <v>2.02297660285815</v>
      </c>
      <c r="T10" s="66">
        <v>2.2094948963789802</v>
      </c>
      <c r="U10" s="68">
        <v>-9.21999262163013</v>
      </c>
      <c r="V10" s="53"/>
      <c r="W10" s="53"/>
    </row>
    <row r="11" spans="1:23" ht="14.25" thickBot="1" x14ac:dyDescent="0.2">
      <c r="A11" s="50"/>
      <c r="B11" s="39" t="s">
        <v>9</v>
      </c>
      <c r="C11" s="40"/>
      <c r="D11" s="66">
        <v>94318.248300000007</v>
      </c>
      <c r="E11" s="66">
        <v>53759.592700000001</v>
      </c>
      <c r="F11" s="67">
        <v>175.44449941489199</v>
      </c>
      <c r="G11" s="66">
        <v>68926.426000000007</v>
      </c>
      <c r="H11" s="67">
        <v>36.8390235408405</v>
      </c>
      <c r="I11" s="66">
        <v>20818.283899999999</v>
      </c>
      <c r="J11" s="67">
        <v>22.072381829847899</v>
      </c>
      <c r="K11" s="66">
        <v>5761.549</v>
      </c>
      <c r="L11" s="67">
        <v>8.3589841144527099</v>
      </c>
      <c r="M11" s="67">
        <v>2.6133136939388999</v>
      </c>
      <c r="N11" s="66">
        <v>2632447.2272000001</v>
      </c>
      <c r="O11" s="66">
        <v>6814711.0121999998</v>
      </c>
      <c r="P11" s="66">
        <v>4469</v>
      </c>
      <c r="Q11" s="66">
        <v>4533</v>
      </c>
      <c r="R11" s="67">
        <v>-1.4118685197441001</v>
      </c>
      <c r="S11" s="66">
        <v>21.105000738420198</v>
      </c>
      <c r="T11" s="66">
        <v>25.901236752702399</v>
      </c>
      <c r="U11" s="68">
        <v>-22.7255903647089</v>
      </c>
      <c r="V11" s="53"/>
      <c r="W11" s="53"/>
    </row>
    <row r="12" spans="1:23" ht="14.25" thickBot="1" x14ac:dyDescent="0.2">
      <c r="A12" s="50"/>
      <c r="B12" s="39" t="s">
        <v>10</v>
      </c>
      <c r="C12" s="40"/>
      <c r="D12" s="66">
        <v>269253.40580000001</v>
      </c>
      <c r="E12" s="66">
        <v>207647.55499999999</v>
      </c>
      <c r="F12" s="67">
        <v>129.668469151972</v>
      </c>
      <c r="G12" s="66">
        <v>208368.3652</v>
      </c>
      <c r="H12" s="67">
        <v>29.219906074302699</v>
      </c>
      <c r="I12" s="66">
        <v>28536.043399999999</v>
      </c>
      <c r="J12" s="67">
        <v>10.5982107506549</v>
      </c>
      <c r="K12" s="66">
        <v>13091.782800000001</v>
      </c>
      <c r="L12" s="67">
        <v>6.2829992390802696</v>
      </c>
      <c r="M12" s="67">
        <v>1.1796911723894501</v>
      </c>
      <c r="N12" s="66">
        <v>6090082.7562999995</v>
      </c>
      <c r="O12" s="66">
        <v>18623252.361900002</v>
      </c>
      <c r="P12" s="66">
        <v>3046</v>
      </c>
      <c r="Q12" s="66">
        <v>3332</v>
      </c>
      <c r="R12" s="67">
        <v>-8.5834333733493402</v>
      </c>
      <c r="S12" s="66">
        <v>88.395734011818803</v>
      </c>
      <c r="T12" s="66">
        <v>81.013559993997603</v>
      </c>
      <c r="U12" s="68">
        <v>8.3512785999764994</v>
      </c>
      <c r="V12" s="53"/>
      <c r="W12" s="53"/>
    </row>
    <row r="13" spans="1:23" ht="14.25" thickBot="1" x14ac:dyDescent="0.2">
      <c r="A13" s="50"/>
      <c r="B13" s="39" t="s">
        <v>11</v>
      </c>
      <c r="C13" s="40"/>
      <c r="D13" s="66">
        <v>498198.2268</v>
      </c>
      <c r="E13" s="66">
        <v>245192.97219999999</v>
      </c>
      <c r="F13" s="67">
        <v>203.18617712812201</v>
      </c>
      <c r="G13" s="66">
        <v>470138.85550000001</v>
      </c>
      <c r="H13" s="67">
        <v>5.9683157373066704</v>
      </c>
      <c r="I13" s="66">
        <v>36103.678</v>
      </c>
      <c r="J13" s="67">
        <v>7.246849960085</v>
      </c>
      <c r="K13" s="66">
        <v>52350.588600000003</v>
      </c>
      <c r="L13" s="67">
        <v>11.135133373378499</v>
      </c>
      <c r="M13" s="67">
        <v>-0.31034819348716902</v>
      </c>
      <c r="N13" s="66">
        <v>11213820.1108</v>
      </c>
      <c r="O13" s="66">
        <v>29242829.067000002</v>
      </c>
      <c r="P13" s="66">
        <v>18515</v>
      </c>
      <c r="Q13" s="66">
        <v>19664</v>
      </c>
      <c r="R13" s="67">
        <v>-5.8431651749389797</v>
      </c>
      <c r="S13" s="66">
        <v>26.907816732379199</v>
      </c>
      <c r="T13" s="66">
        <v>27.144732094182299</v>
      </c>
      <c r="U13" s="68">
        <v>-0.88047040069966398</v>
      </c>
      <c r="V13" s="53"/>
      <c r="W13" s="53"/>
    </row>
    <row r="14" spans="1:23" ht="14.25" thickBot="1" x14ac:dyDescent="0.2">
      <c r="A14" s="50"/>
      <c r="B14" s="39" t="s">
        <v>12</v>
      </c>
      <c r="C14" s="40"/>
      <c r="D14" s="66">
        <v>232111.6347</v>
      </c>
      <c r="E14" s="66">
        <v>97667.416599999997</v>
      </c>
      <c r="F14" s="67">
        <v>237.65513902207601</v>
      </c>
      <c r="G14" s="66">
        <v>162180.68900000001</v>
      </c>
      <c r="H14" s="67">
        <v>43.119156868300102</v>
      </c>
      <c r="I14" s="66">
        <v>23286.957999999999</v>
      </c>
      <c r="J14" s="67">
        <v>10.0326543432853</v>
      </c>
      <c r="K14" s="66">
        <v>11830.8658</v>
      </c>
      <c r="L14" s="67">
        <v>7.2948671466058501</v>
      </c>
      <c r="M14" s="67">
        <v>0.96832238600830001</v>
      </c>
      <c r="N14" s="66">
        <v>3984575.4323999998</v>
      </c>
      <c r="O14" s="66">
        <v>13411256.3858</v>
      </c>
      <c r="P14" s="66">
        <v>5250</v>
      </c>
      <c r="Q14" s="66">
        <v>3928</v>
      </c>
      <c r="R14" s="67">
        <v>33.655804480651703</v>
      </c>
      <c r="S14" s="66">
        <v>44.211739942857101</v>
      </c>
      <c r="T14" s="66">
        <v>49.900306415478603</v>
      </c>
      <c r="U14" s="68">
        <v>-12.866642389496199</v>
      </c>
      <c r="V14" s="53"/>
      <c r="W14" s="53"/>
    </row>
    <row r="15" spans="1:23" ht="14.25" thickBot="1" x14ac:dyDescent="0.2">
      <c r="A15" s="50"/>
      <c r="B15" s="39" t="s">
        <v>13</v>
      </c>
      <c r="C15" s="40"/>
      <c r="D15" s="66">
        <v>161974.22889999999</v>
      </c>
      <c r="E15" s="66">
        <v>52906.8871</v>
      </c>
      <c r="F15" s="67">
        <v>306.149610718639</v>
      </c>
      <c r="G15" s="66">
        <v>90516.224799999996</v>
      </c>
      <c r="H15" s="67">
        <v>78.944967333635404</v>
      </c>
      <c r="I15" s="66">
        <v>5052.9741000000004</v>
      </c>
      <c r="J15" s="67">
        <v>3.11961608603775</v>
      </c>
      <c r="K15" s="66">
        <v>7051.2728999999999</v>
      </c>
      <c r="L15" s="67">
        <v>7.7900651685155102</v>
      </c>
      <c r="M15" s="67">
        <v>-0.28339547034124901</v>
      </c>
      <c r="N15" s="66">
        <v>3069954.1041000001</v>
      </c>
      <c r="O15" s="66">
        <v>8877866.6750000007</v>
      </c>
      <c r="P15" s="66">
        <v>5831</v>
      </c>
      <c r="Q15" s="66">
        <v>5943</v>
      </c>
      <c r="R15" s="67">
        <v>-1.8845700824499401</v>
      </c>
      <c r="S15" s="66">
        <v>27.7781219173384</v>
      </c>
      <c r="T15" s="66">
        <v>27.091554046777699</v>
      </c>
      <c r="U15" s="68">
        <v>2.4716137131362599</v>
      </c>
      <c r="V15" s="53"/>
      <c r="W15" s="53"/>
    </row>
    <row r="16" spans="1:23" ht="14.25" thickBot="1" x14ac:dyDescent="0.2">
      <c r="A16" s="50"/>
      <c r="B16" s="39" t="s">
        <v>14</v>
      </c>
      <c r="C16" s="40"/>
      <c r="D16" s="66">
        <v>913984.51789999998</v>
      </c>
      <c r="E16" s="66">
        <v>426348.8248</v>
      </c>
      <c r="F16" s="67">
        <v>214.37481816180701</v>
      </c>
      <c r="G16" s="66">
        <v>998495.30819999997</v>
      </c>
      <c r="H16" s="67">
        <v>-8.4638144622180107</v>
      </c>
      <c r="I16" s="66">
        <v>49741.659599999999</v>
      </c>
      <c r="J16" s="67">
        <v>5.4422868906234898</v>
      </c>
      <c r="K16" s="66">
        <v>42850.169099999999</v>
      </c>
      <c r="L16" s="67">
        <v>4.2914742561230996</v>
      </c>
      <c r="M16" s="67">
        <v>0.16082761503034501</v>
      </c>
      <c r="N16" s="66">
        <v>28431703.422800001</v>
      </c>
      <c r="O16" s="66">
        <v>76847536.753800005</v>
      </c>
      <c r="P16" s="66">
        <v>52463</v>
      </c>
      <c r="Q16" s="66">
        <v>57484</v>
      </c>
      <c r="R16" s="67">
        <v>-8.7346044116623691</v>
      </c>
      <c r="S16" s="66">
        <v>17.421506926786499</v>
      </c>
      <c r="T16" s="66">
        <v>17.965816872521099</v>
      </c>
      <c r="U16" s="68">
        <v>-3.12435627998198</v>
      </c>
      <c r="V16" s="53"/>
      <c r="W16" s="53"/>
    </row>
    <row r="17" spans="1:23" ht="12" thickBot="1" x14ac:dyDescent="0.2">
      <c r="A17" s="50"/>
      <c r="B17" s="39" t="s">
        <v>15</v>
      </c>
      <c r="C17" s="40"/>
      <c r="D17" s="66">
        <v>563023.64110000001</v>
      </c>
      <c r="E17" s="66">
        <v>272789.54070000001</v>
      </c>
      <c r="F17" s="67">
        <v>206.394878504226</v>
      </c>
      <c r="G17" s="66">
        <v>804491.78559999994</v>
      </c>
      <c r="H17" s="67">
        <v>-30.014991926848602</v>
      </c>
      <c r="I17" s="66">
        <v>60924.745499999997</v>
      </c>
      <c r="J17" s="67">
        <v>10.8209924153396</v>
      </c>
      <c r="K17" s="66">
        <v>72969.190799999997</v>
      </c>
      <c r="L17" s="67">
        <v>9.0702219843772092</v>
      </c>
      <c r="M17" s="67">
        <v>-0.16506206479680499</v>
      </c>
      <c r="N17" s="66">
        <v>33283014.5495</v>
      </c>
      <c r="O17" s="66">
        <v>101318702.42990001</v>
      </c>
      <c r="P17" s="66">
        <v>12572</v>
      </c>
      <c r="Q17" s="66">
        <v>13483</v>
      </c>
      <c r="R17" s="67">
        <v>-6.75665653044575</v>
      </c>
      <c r="S17" s="66">
        <v>44.7839358176901</v>
      </c>
      <c r="T17" s="66">
        <v>45.245589839056599</v>
      </c>
      <c r="U17" s="68">
        <v>-1.03084736287097</v>
      </c>
      <c r="V17" s="52"/>
      <c r="W17" s="52"/>
    </row>
    <row r="18" spans="1:23" ht="12" thickBot="1" x14ac:dyDescent="0.2">
      <c r="A18" s="50"/>
      <c r="B18" s="39" t="s">
        <v>16</v>
      </c>
      <c r="C18" s="40"/>
      <c r="D18" s="66">
        <v>2220283.1855000001</v>
      </c>
      <c r="E18" s="66">
        <v>1180710.7242999999</v>
      </c>
      <c r="F18" s="67">
        <v>188.046330045518</v>
      </c>
      <c r="G18" s="66">
        <v>2196502.8354000002</v>
      </c>
      <c r="H18" s="67">
        <v>1.08264600057615</v>
      </c>
      <c r="I18" s="66">
        <v>326302.86900000001</v>
      </c>
      <c r="J18" s="67">
        <v>14.6964527376952</v>
      </c>
      <c r="K18" s="66">
        <v>282191.8002</v>
      </c>
      <c r="L18" s="67">
        <v>12.8473223731856</v>
      </c>
      <c r="M18" s="67">
        <v>0.15631591268327699</v>
      </c>
      <c r="N18" s="66">
        <v>64801865.541299999</v>
      </c>
      <c r="O18" s="66">
        <v>232936247.0212</v>
      </c>
      <c r="P18" s="66">
        <v>108972</v>
      </c>
      <c r="Q18" s="66">
        <v>115522</v>
      </c>
      <c r="R18" s="67">
        <v>-5.6699156870552798</v>
      </c>
      <c r="S18" s="66">
        <v>20.374804403883601</v>
      </c>
      <c r="T18" s="66">
        <v>20.5887555331452</v>
      </c>
      <c r="U18" s="68">
        <v>-1.05007697262041</v>
      </c>
      <c r="V18" s="52"/>
      <c r="W18" s="52"/>
    </row>
    <row r="19" spans="1:23" ht="12" thickBot="1" x14ac:dyDescent="0.2">
      <c r="A19" s="50"/>
      <c r="B19" s="39" t="s">
        <v>17</v>
      </c>
      <c r="C19" s="40"/>
      <c r="D19" s="66">
        <v>772362.48580000002</v>
      </c>
      <c r="E19" s="66">
        <v>480345.962</v>
      </c>
      <c r="F19" s="67">
        <v>160.79295901315399</v>
      </c>
      <c r="G19" s="66">
        <v>1063337.2856000001</v>
      </c>
      <c r="H19" s="67">
        <v>-27.364299525697</v>
      </c>
      <c r="I19" s="66">
        <v>95106.222299999994</v>
      </c>
      <c r="J19" s="67">
        <v>12.3136770685452</v>
      </c>
      <c r="K19" s="66">
        <v>88370.044599999994</v>
      </c>
      <c r="L19" s="67">
        <v>8.3106316120699404</v>
      </c>
      <c r="M19" s="67">
        <v>7.6226935614785996E-2</v>
      </c>
      <c r="N19" s="66">
        <v>23928907.614700001</v>
      </c>
      <c r="O19" s="66">
        <v>65523234.577600002</v>
      </c>
      <c r="P19" s="66">
        <v>20231</v>
      </c>
      <c r="Q19" s="66">
        <v>20817</v>
      </c>
      <c r="R19" s="67">
        <v>-2.81500696546092</v>
      </c>
      <c r="S19" s="66">
        <v>38.177177885423397</v>
      </c>
      <c r="T19" s="66">
        <v>39.742821102944703</v>
      </c>
      <c r="U19" s="68">
        <v>-4.1009925411986599</v>
      </c>
      <c r="V19" s="52"/>
      <c r="W19" s="52"/>
    </row>
    <row r="20" spans="1:23" ht="12" thickBot="1" x14ac:dyDescent="0.2">
      <c r="A20" s="50"/>
      <c r="B20" s="39" t="s">
        <v>18</v>
      </c>
      <c r="C20" s="40"/>
      <c r="D20" s="66">
        <v>3698213.4950999999</v>
      </c>
      <c r="E20" s="66">
        <v>813903.8567</v>
      </c>
      <c r="F20" s="67">
        <v>454.37964996191698</v>
      </c>
      <c r="G20" s="66">
        <v>912696.21129999997</v>
      </c>
      <c r="H20" s="67">
        <v>305.196542870759</v>
      </c>
      <c r="I20" s="66">
        <v>-466471.0172</v>
      </c>
      <c r="J20" s="67">
        <v>-12.613415039939101</v>
      </c>
      <c r="K20" s="66">
        <v>59945.666400000002</v>
      </c>
      <c r="L20" s="67">
        <v>6.5679758125232404</v>
      </c>
      <c r="M20" s="67">
        <v>-8.7815636260905805</v>
      </c>
      <c r="N20" s="66">
        <v>25722240.2487</v>
      </c>
      <c r="O20" s="66">
        <v>92575552.1558</v>
      </c>
      <c r="P20" s="66">
        <v>50198</v>
      </c>
      <c r="Q20" s="66">
        <v>51655</v>
      </c>
      <c r="R20" s="67">
        <v>-2.8206369180137401</v>
      </c>
      <c r="S20" s="66">
        <v>73.672526696282702</v>
      </c>
      <c r="T20" s="66">
        <v>70.810970151969798</v>
      </c>
      <c r="U20" s="68">
        <v>3.8841569206792301</v>
      </c>
      <c r="V20" s="52"/>
      <c r="W20" s="52"/>
    </row>
    <row r="21" spans="1:23" ht="12" thickBot="1" x14ac:dyDescent="0.2">
      <c r="A21" s="50"/>
      <c r="B21" s="39" t="s">
        <v>19</v>
      </c>
      <c r="C21" s="40"/>
      <c r="D21" s="66">
        <v>601929.30130000005</v>
      </c>
      <c r="E21" s="66">
        <v>231467.25649999999</v>
      </c>
      <c r="F21" s="67">
        <v>260.04943869890297</v>
      </c>
      <c r="G21" s="66">
        <v>526552.8236</v>
      </c>
      <c r="H21" s="67">
        <v>14.3150837525962</v>
      </c>
      <c r="I21" s="66">
        <v>3722.8917999999999</v>
      </c>
      <c r="J21" s="67">
        <v>0.61849320044058198</v>
      </c>
      <c r="K21" s="66">
        <v>62896.284</v>
      </c>
      <c r="L21" s="67">
        <v>11.944914390541699</v>
      </c>
      <c r="M21" s="67">
        <v>-0.940809034123542</v>
      </c>
      <c r="N21" s="66">
        <v>14665692.6853</v>
      </c>
      <c r="O21" s="66">
        <v>38203447.507700004</v>
      </c>
      <c r="P21" s="66">
        <v>44620</v>
      </c>
      <c r="Q21" s="66">
        <v>47108</v>
      </c>
      <c r="R21" s="67">
        <v>-5.2814808525091204</v>
      </c>
      <c r="S21" s="66">
        <v>13.490123292245601</v>
      </c>
      <c r="T21" s="66">
        <v>12.979135456822601</v>
      </c>
      <c r="U21" s="68">
        <v>3.7878663104341999</v>
      </c>
      <c r="V21" s="52"/>
      <c r="W21" s="52"/>
    </row>
    <row r="22" spans="1:23" ht="12" thickBot="1" x14ac:dyDescent="0.2">
      <c r="A22" s="50"/>
      <c r="B22" s="39" t="s">
        <v>20</v>
      </c>
      <c r="C22" s="40"/>
      <c r="D22" s="66">
        <v>1284131.4010999999</v>
      </c>
      <c r="E22" s="66">
        <v>634257.0159</v>
      </c>
      <c r="F22" s="67">
        <v>202.46230927029501</v>
      </c>
      <c r="G22" s="66">
        <v>2783521.5493999999</v>
      </c>
      <c r="H22" s="67">
        <v>-53.866662128884897</v>
      </c>
      <c r="I22" s="66">
        <v>179841.4</v>
      </c>
      <c r="J22" s="67">
        <v>14.004906339487199</v>
      </c>
      <c r="K22" s="66">
        <v>247192.2096</v>
      </c>
      <c r="L22" s="67">
        <v>8.8805567053462706</v>
      </c>
      <c r="M22" s="67">
        <v>-0.27246331795401402</v>
      </c>
      <c r="N22" s="66">
        <v>42648332.661200002</v>
      </c>
      <c r="O22" s="66">
        <v>100470655.0962</v>
      </c>
      <c r="P22" s="66">
        <v>78582</v>
      </c>
      <c r="Q22" s="66">
        <v>85519</v>
      </c>
      <c r="R22" s="67">
        <v>-8.1116477040189903</v>
      </c>
      <c r="S22" s="66">
        <v>16.3412919129063</v>
      </c>
      <c r="T22" s="66">
        <v>16.485529926683</v>
      </c>
      <c r="U22" s="68">
        <v>-0.88265979547662499</v>
      </c>
      <c r="V22" s="52"/>
      <c r="W22" s="52"/>
    </row>
    <row r="23" spans="1:23" ht="12" thickBot="1" x14ac:dyDescent="0.2">
      <c r="A23" s="50"/>
      <c r="B23" s="39" t="s">
        <v>21</v>
      </c>
      <c r="C23" s="40"/>
      <c r="D23" s="66">
        <v>3776332.1606000001</v>
      </c>
      <c r="E23" s="66">
        <v>2545620.6145000001</v>
      </c>
      <c r="F23" s="67">
        <v>148.346227992097</v>
      </c>
      <c r="G23" s="66">
        <v>3521645.3662</v>
      </c>
      <c r="H23" s="67">
        <v>7.2320397972047301</v>
      </c>
      <c r="I23" s="66">
        <v>256077.6513</v>
      </c>
      <c r="J23" s="67">
        <v>6.7811209504227801</v>
      </c>
      <c r="K23" s="66">
        <v>287906.52020000003</v>
      </c>
      <c r="L23" s="67">
        <v>8.1753410767383201</v>
      </c>
      <c r="M23" s="67">
        <v>-0.11055278941890399</v>
      </c>
      <c r="N23" s="66">
        <v>64347268.185400002</v>
      </c>
      <c r="O23" s="66">
        <v>176445323.79170001</v>
      </c>
      <c r="P23" s="66">
        <v>110608</v>
      </c>
      <c r="Q23" s="66">
        <v>116041</v>
      </c>
      <c r="R23" s="67">
        <v>-4.6819658568954097</v>
      </c>
      <c r="S23" s="66">
        <v>34.141582531100802</v>
      </c>
      <c r="T23" s="66">
        <v>34.957755638955199</v>
      </c>
      <c r="U23" s="68">
        <v>-2.39055441296808</v>
      </c>
      <c r="V23" s="52"/>
      <c r="W23" s="52"/>
    </row>
    <row r="24" spans="1:23" ht="12" thickBot="1" x14ac:dyDescent="0.2">
      <c r="A24" s="50"/>
      <c r="B24" s="39" t="s">
        <v>22</v>
      </c>
      <c r="C24" s="40"/>
      <c r="D24" s="66">
        <v>296281.32620000001</v>
      </c>
      <c r="E24" s="66">
        <v>182819.65890000001</v>
      </c>
      <c r="F24" s="67">
        <v>162.06207143295401</v>
      </c>
      <c r="G24" s="66">
        <v>379477.6998</v>
      </c>
      <c r="H24" s="67">
        <v>-21.9239163839793</v>
      </c>
      <c r="I24" s="66">
        <v>48306.5962</v>
      </c>
      <c r="J24" s="67">
        <v>16.3042999771749</v>
      </c>
      <c r="K24" s="66">
        <v>43957.369100000004</v>
      </c>
      <c r="L24" s="67">
        <v>11.583650138906</v>
      </c>
      <c r="M24" s="67">
        <v>9.8941933720051001E-2</v>
      </c>
      <c r="N24" s="66">
        <v>8093944.7871000003</v>
      </c>
      <c r="O24" s="66">
        <v>25353423.0493</v>
      </c>
      <c r="P24" s="66">
        <v>33087</v>
      </c>
      <c r="Q24" s="66">
        <v>34786</v>
      </c>
      <c r="R24" s="67">
        <v>-4.8841487954924396</v>
      </c>
      <c r="S24" s="66">
        <v>8.9546143863148693</v>
      </c>
      <c r="T24" s="66">
        <v>9.2213121801874305</v>
      </c>
      <c r="U24" s="68">
        <v>-2.9783280704990598</v>
      </c>
      <c r="V24" s="52"/>
      <c r="W24" s="52"/>
    </row>
    <row r="25" spans="1:23" ht="12" thickBot="1" x14ac:dyDescent="0.2">
      <c r="A25" s="50"/>
      <c r="B25" s="39" t="s">
        <v>23</v>
      </c>
      <c r="C25" s="40"/>
      <c r="D25" s="66">
        <v>258662.21729999999</v>
      </c>
      <c r="E25" s="66">
        <v>142427.5907</v>
      </c>
      <c r="F25" s="67">
        <v>181.60962776154</v>
      </c>
      <c r="G25" s="66">
        <v>295916.39799999999</v>
      </c>
      <c r="H25" s="67">
        <v>-12.5894276058335</v>
      </c>
      <c r="I25" s="66">
        <v>20866.732199999999</v>
      </c>
      <c r="J25" s="67">
        <v>8.0671744090859896</v>
      </c>
      <c r="K25" s="66">
        <v>31271.699499999999</v>
      </c>
      <c r="L25" s="67">
        <v>10.567748090796901</v>
      </c>
      <c r="M25" s="67">
        <v>-0.33272791266109503</v>
      </c>
      <c r="N25" s="66">
        <v>7590717.7044000002</v>
      </c>
      <c r="O25" s="66">
        <v>29061229.037900001</v>
      </c>
      <c r="P25" s="66">
        <v>18082</v>
      </c>
      <c r="Q25" s="66">
        <v>19514</v>
      </c>
      <c r="R25" s="67">
        <v>-7.3383212052885103</v>
      </c>
      <c r="S25" s="66">
        <v>14.304956160822901</v>
      </c>
      <c r="T25" s="66">
        <v>14.351996904786301</v>
      </c>
      <c r="U25" s="68">
        <v>-0.32884227979824499</v>
      </c>
      <c r="V25" s="52"/>
      <c r="W25" s="52"/>
    </row>
    <row r="26" spans="1:23" ht="12" thickBot="1" x14ac:dyDescent="0.2">
      <c r="A26" s="50"/>
      <c r="B26" s="39" t="s">
        <v>24</v>
      </c>
      <c r="C26" s="40"/>
      <c r="D26" s="66">
        <v>523565.51919999998</v>
      </c>
      <c r="E26" s="66">
        <v>427001.01579999999</v>
      </c>
      <c r="F26" s="67">
        <v>122.61458400024701</v>
      </c>
      <c r="G26" s="66">
        <v>491444.98100000003</v>
      </c>
      <c r="H26" s="67">
        <v>6.5359377838472703</v>
      </c>
      <c r="I26" s="66">
        <v>110151.9745</v>
      </c>
      <c r="J26" s="67">
        <v>21.038813760751601</v>
      </c>
      <c r="K26" s="66">
        <v>96851.712799999994</v>
      </c>
      <c r="L26" s="67">
        <v>19.707539306419299</v>
      </c>
      <c r="M26" s="67">
        <v>0.13732603498159299</v>
      </c>
      <c r="N26" s="66">
        <v>11018158.8167</v>
      </c>
      <c r="O26" s="66">
        <v>50702229.464900002</v>
      </c>
      <c r="P26" s="66">
        <v>41441</v>
      </c>
      <c r="Q26" s="66">
        <v>44627</v>
      </c>
      <c r="R26" s="67">
        <v>-7.1391758352566796</v>
      </c>
      <c r="S26" s="66">
        <v>12.633998195024301</v>
      </c>
      <c r="T26" s="66">
        <v>13.4718226275573</v>
      </c>
      <c r="U26" s="68">
        <v>-6.6315066663775601</v>
      </c>
      <c r="V26" s="52"/>
      <c r="W26" s="52"/>
    </row>
    <row r="27" spans="1:23" ht="12" thickBot="1" x14ac:dyDescent="0.2">
      <c r="A27" s="50"/>
      <c r="B27" s="39" t="s">
        <v>25</v>
      </c>
      <c r="C27" s="40"/>
      <c r="D27" s="66">
        <v>303015.98560000001</v>
      </c>
      <c r="E27" s="66">
        <v>237858.66320000001</v>
      </c>
      <c r="F27" s="67">
        <v>127.39329378355001</v>
      </c>
      <c r="G27" s="66">
        <v>247036.19270000001</v>
      </c>
      <c r="H27" s="67">
        <v>22.660563332103202</v>
      </c>
      <c r="I27" s="66">
        <v>89584.291400000002</v>
      </c>
      <c r="J27" s="67">
        <v>29.5642129977449</v>
      </c>
      <c r="K27" s="66">
        <v>67362.828500000003</v>
      </c>
      <c r="L27" s="67">
        <v>27.268404586288799</v>
      </c>
      <c r="M27" s="67">
        <v>0.32987722449926499</v>
      </c>
      <c r="N27" s="66">
        <v>6270064.5652000001</v>
      </c>
      <c r="O27" s="66">
        <v>17422726.277600002</v>
      </c>
      <c r="P27" s="66">
        <v>41639</v>
      </c>
      <c r="Q27" s="66">
        <v>43196</v>
      </c>
      <c r="R27" s="67">
        <v>-3.6045004167052501</v>
      </c>
      <c r="S27" s="66">
        <v>7.2772157256418302</v>
      </c>
      <c r="T27" s="66">
        <v>7.3532315584776402</v>
      </c>
      <c r="U27" s="68">
        <v>-1.0445730304237599</v>
      </c>
      <c r="V27" s="52"/>
      <c r="W27" s="52"/>
    </row>
    <row r="28" spans="1:23" ht="12" thickBot="1" x14ac:dyDescent="0.2">
      <c r="A28" s="50"/>
      <c r="B28" s="39" t="s">
        <v>26</v>
      </c>
      <c r="C28" s="40"/>
      <c r="D28" s="66">
        <v>767037.22490000003</v>
      </c>
      <c r="E28" s="66">
        <v>767252.47660000005</v>
      </c>
      <c r="F28" s="67">
        <v>99.971945128029603</v>
      </c>
      <c r="G28" s="66">
        <v>812671.18279999995</v>
      </c>
      <c r="H28" s="67">
        <v>-5.6153040572660204</v>
      </c>
      <c r="I28" s="66">
        <v>77254.158800000005</v>
      </c>
      <c r="J28" s="67">
        <v>10.071761355529</v>
      </c>
      <c r="K28" s="66">
        <v>22690.678400000001</v>
      </c>
      <c r="L28" s="67">
        <v>2.7921106199214401</v>
      </c>
      <c r="M28" s="67">
        <v>2.4046650099276001</v>
      </c>
      <c r="N28" s="66">
        <v>16478003.309900001</v>
      </c>
      <c r="O28" s="66">
        <v>67730405.036599994</v>
      </c>
      <c r="P28" s="66">
        <v>40359</v>
      </c>
      <c r="Q28" s="66">
        <v>42001</v>
      </c>
      <c r="R28" s="67">
        <v>-3.9094307278398102</v>
      </c>
      <c r="S28" s="66">
        <v>19.005357538591099</v>
      </c>
      <c r="T28" s="66">
        <v>19.6382263969906</v>
      </c>
      <c r="U28" s="68">
        <v>-3.3299497634513999</v>
      </c>
      <c r="V28" s="52"/>
      <c r="W28" s="52"/>
    </row>
    <row r="29" spans="1:23" ht="12" thickBot="1" x14ac:dyDescent="0.2">
      <c r="A29" s="50"/>
      <c r="B29" s="39" t="s">
        <v>27</v>
      </c>
      <c r="C29" s="40"/>
      <c r="D29" s="66">
        <v>675262.55350000004</v>
      </c>
      <c r="E29" s="66">
        <v>539228.25730000006</v>
      </c>
      <c r="F29" s="67">
        <v>125.227590423607</v>
      </c>
      <c r="G29" s="66">
        <v>658584.34880000004</v>
      </c>
      <c r="H29" s="67">
        <v>2.5324325927861899</v>
      </c>
      <c r="I29" s="66">
        <v>123003.86749999999</v>
      </c>
      <c r="J29" s="67">
        <v>18.215709854256001</v>
      </c>
      <c r="K29" s="66">
        <v>71279.917700000005</v>
      </c>
      <c r="L29" s="67">
        <v>10.8232024994032</v>
      </c>
      <c r="M29" s="67">
        <v>0.725645475878544</v>
      </c>
      <c r="N29" s="66">
        <v>16876479.9595</v>
      </c>
      <c r="O29" s="66">
        <v>41881971.966399997</v>
      </c>
      <c r="P29" s="66">
        <v>86781</v>
      </c>
      <c r="Q29" s="66">
        <v>89727</v>
      </c>
      <c r="R29" s="67">
        <v>-3.2832926543849701</v>
      </c>
      <c r="S29" s="66">
        <v>7.7812257694656699</v>
      </c>
      <c r="T29" s="66">
        <v>8.4329892540706801</v>
      </c>
      <c r="U29" s="68">
        <v>-8.3761029934718501</v>
      </c>
      <c r="V29" s="52"/>
      <c r="W29" s="52"/>
    </row>
    <row r="30" spans="1:23" ht="12" thickBot="1" x14ac:dyDescent="0.2">
      <c r="A30" s="50"/>
      <c r="B30" s="39" t="s">
        <v>28</v>
      </c>
      <c r="C30" s="40"/>
      <c r="D30" s="66">
        <v>1025654.3136</v>
      </c>
      <c r="E30" s="66">
        <v>815840.47990000003</v>
      </c>
      <c r="F30" s="67">
        <v>125.717507143764</v>
      </c>
      <c r="G30" s="66">
        <v>980681.06240000005</v>
      </c>
      <c r="H30" s="67">
        <v>4.5859202266981498</v>
      </c>
      <c r="I30" s="66">
        <v>156538.7059</v>
      </c>
      <c r="J30" s="67">
        <v>15.262326090216099</v>
      </c>
      <c r="K30" s="66">
        <v>148160.18799999999</v>
      </c>
      <c r="L30" s="67">
        <v>15.107887128707301</v>
      </c>
      <c r="M30" s="67">
        <v>5.6550400030540002E-2</v>
      </c>
      <c r="N30" s="66">
        <v>21460009.319800001</v>
      </c>
      <c r="O30" s="66">
        <v>74648937.317200005</v>
      </c>
      <c r="P30" s="66">
        <v>65670</v>
      </c>
      <c r="Q30" s="66">
        <v>68544</v>
      </c>
      <c r="R30" s="67">
        <v>-4.19292717086834</v>
      </c>
      <c r="S30" s="66">
        <v>15.6183084148013</v>
      </c>
      <c r="T30" s="66">
        <v>15.7101536414566</v>
      </c>
      <c r="U30" s="68">
        <v>-0.58806129457826894</v>
      </c>
      <c r="V30" s="52"/>
      <c r="W30" s="52"/>
    </row>
    <row r="31" spans="1:23" ht="12" thickBot="1" x14ac:dyDescent="0.2">
      <c r="A31" s="50"/>
      <c r="B31" s="39" t="s">
        <v>29</v>
      </c>
      <c r="C31" s="40"/>
      <c r="D31" s="66">
        <v>825565.70279999997</v>
      </c>
      <c r="E31" s="66">
        <v>569781.77049999998</v>
      </c>
      <c r="F31" s="67">
        <v>144.891561215716</v>
      </c>
      <c r="G31" s="66">
        <v>850289.76780000003</v>
      </c>
      <c r="H31" s="67">
        <v>-2.9077222773090599</v>
      </c>
      <c r="I31" s="66">
        <v>46005.3923</v>
      </c>
      <c r="J31" s="67">
        <v>5.5725900608476699</v>
      </c>
      <c r="K31" s="66">
        <v>12183.498100000001</v>
      </c>
      <c r="L31" s="67">
        <v>1.43286424950438</v>
      </c>
      <c r="M31" s="67">
        <v>2.7760413242892898</v>
      </c>
      <c r="N31" s="66">
        <v>11723577.6777</v>
      </c>
      <c r="O31" s="66">
        <v>78853027.034400001</v>
      </c>
      <c r="P31" s="66">
        <v>29788</v>
      </c>
      <c r="Q31" s="66">
        <v>31521</v>
      </c>
      <c r="R31" s="67">
        <v>-5.4979220202404804</v>
      </c>
      <c r="S31" s="66">
        <v>27.714707358667901</v>
      </c>
      <c r="T31" s="66">
        <v>28.966060994257798</v>
      </c>
      <c r="U31" s="68">
        <v>-4.5151248374935902</v>
      </c>
      <c r="V31" s="52"/>
      <c r="W31" s="52"/>
    </row>
    <row r="32" spans="1:23" ht="12" thickBot="1" x14ac:dyDescent="0.2">
      <c r="A32" s="50"/>
      <c r="B32" s="39" t="s">
        <v>30</v>
      </c>
      <c r="C32" s="40"/>
      <c r="D32" s="66">
        <v>182007.4448</v>
      </c>
      <c r="E32" s="66">
        <v>130057.8287</v>
      </c>
      <c r="F32" s="67">
        <v>139.94347485212199</v>
      </c>
      <c r="G32" s="66">
        <v>431576.69339999999</v>
      </c>
      <c r="H32" s="67">
        <v>-57.8273230266146</v>
      </c>
      <c r="I32" s="66">
        <v>48420.106599999999</v>
      </c>
      <c r="J32" s="67">
        <v>26.603365951984401</v>
      </c>
      <c r="K32" s="66">
        <v>90834.397500000006</v>
      </c>
      <c r="L32" s="67">
        <v>21.047104463496002</v>
      </c>
      <c r="M32" s="67">
        <v>-0.46694085134433799</v>
      </c>
      <c r="N32" s="66">
        <v>4795403.1454999996</v>
      </c>
      <c r="O32" s="66">
        <v>10603053.3529</v>
      </c>
      <c r="P32" s="66">
        <v>33515</v>
      </c>
      <c r="Q32" s="66">
        <v>33775</v>
      </c>
      <c r="R32" s="67">
        <v>-0.76980014803849095</v>
      </c>
      <c r="S32" s="66">
        <v>5.4306264299567397</v>
      </c>
      <c r="T32" s="66">
        <v>5.4270987653589904</v>
      </c>
      <c r="U32" s="68">
        <v>6.4958704916300999E-2</v>
      </c>
      <c r="V32" s="52"/>
      <c r="W32" s="52"/>
    </row>
    <row r="33" spans="1:23" ht="12" thickBot="1" x14ac:dyDescent="0.2">
      <c r="A33" s="50"/>
      <c r="B33" s="39" t="s">
        <v>31</v>
      </c>
      <c r="C33" s="40"/>
      <c r="D33" s="66">
        <v>-42.991199999999999</v>
      </c>
      <c r="E33" s="69"/>
      <c r="F33" s="69"/>
      <c r="G33" s="66">
        <v>76.410600000000002</v>
      </c>
      <c r="H33" s="67">
        <v>-156.26339801022399</v>
      </c>
      <c r="I33" s="66">
        <v>-9.0266000000000002</v>
      </c>
      <c r="J33" s="67">
        <v>20.996389958875302</v>
      </c>
      <c r="K33" s="66">
        <v>11.8803</v>
      </c>
      <c r="L33" s="67">
        <v>15.5479737104538</v>
      </c>
      <c r="M33" s="67">
        <v>-1.7597956280565299</v>
      </c>
      <c r="N33" s="66">
        <v>1737.7440999999999</v>
      </c>
      <c r="O33" s="66">
        <v>3366.6502999999998</v>
      </c>
      <c r="P33" s="66">
        <v>8</v>
      </c>
      <c r="Q33" s="66">
        <v>8</v>
      </c>
      <c r="R33" s="67">
        <v>0</v>
      </c>
      <c r="S33" s="66">
        <v>-5.3738999999999999</v>
      </c>
      <c r="T33" s="66">
        <v>-3.3653624999999998</v>
      </c>
      <c r="U33" s="68">
        <v>37.375788533467301</v>
      </c>
      <c r="V33" s="52"/>
      <c r="W33" s="52"/>
    </row>
    <row r="34" spans="1:23" ht="12" thickBot="1" x14ac:dyDescent="0.2">
      <c r="A34" s="50"/>
      <c r="B34" s="39" t="s">
        <v>36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50"/>
      <c r="B35" s="39" t="s">
        <v>32</v>
      </c>
      <c r="C35" s="40"/>
      <c r="D35" s="66">
        <v>101750.353</v>
      </c>
      <c r="E35" s="66">
        <v>77641.583400000003</v>
      </c>
      <c r="F35" s="67">
        <v>131.05136261298901</v>
      </c>
      <c r="G35" s="66">
        <v>136934.375</v>
      </c>
      <c r="H35" s="67">
        <v>-25.6940757205778</v>
      </c>
      <c r="I35" s="66">
        <v>9894.4950000000008</v>
      </c>
      <c r="J35" s="67">
        <v>9.7242856739769703</v>
      </c>
      <c r="K35" s="66">
        <v>15858.299300000001</v>
      </c>
      <c r="L35" s="67">
        <v>11.580948392249899</v>
      </c>
      <c r="M35" s="67">
        <v>-0.376068340443039</v>
      </c>
      <c r="N35" s="66">
        <v>2900953.7228000001</v>
      </c>
      <c r="O35" s="66">
        <v>16745229.0854</v>
      </c>
      <c r="P35" s="66">
        <v>6988</v>
      </c>
      <c r="Q35" s="66">
        <v>7532</v>
      </c>
      <c r="R35" s="67">
        <v>-7.2225172596919904</v>
      </c>
      <c r="S35" s="66">
        <v>14.560725958786501</v>
      </c>
      <c r="T35" s="66">
        <v>14.4961</v>
      </c>
      <c r="U35" s="68">
        <v>0.44383747739920898</v>
      </c>
      <c r="V35" s="52"/>
      <c r="W35" s="52"/>
    </row>
    <row r="36" spans="1:23" ht="12" customHeight="1" thickBot="1" x14ac:dyDescent="0.2">
      <c r="A36" s="50"/>
      <c r="B36" s="39" t="s">
        <v>37</v>
      </c>
      <c r="C36" s="40"/>
      <c r="D36" s="69"/>
      <c r="E36" s="66">
        <v>300230.75790000003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50"/>
      <c r="B37" s="39" t="s">
        <v>38</v>
      </c>
      <c r="C37" s="40"/>
      <c r="D37" s="69"/>
      <c r="E37" s="66">
        <v>47053.353499999997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50"/>
      <c r="B38" s="39" t="s">
        <v>39</v>
      </c>
      <c r="C38" s="40"/>
      <c r="D38" s="69"/>
      <c r="E38" s="66">
        <v>132283.24789999999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50"/>
      <c r="B39" s="39" t="s">
        <v>33</v>
      </c>
      <c r="C39" s="40"/>
      <c r="D39" s="66">
        <v>452855.99129999999</v>
      </c>
      <c r="E39" s="66">
        <v>338362.43699999998</v>
      </c>
      <c r="F39" s="67">
        <v>133.83754866974201</v>
      </c>
      <c r="G39" s="66">
        <v>485543.42210000003</v>
      </c>
      <c r="H39" s="67">
        <v>-6.7321333813204998</v>
      </c>
      <c r="I39" s="66">
        <v>30782.170099999999</v>
      </c>
      <c r="J39" s="67">
        <v>6.7973419125215804</v>
      </c>
      <c r="K39" s="66">
        <v>27595.6011</v>
      </c>
      <c r="L39" s="67">
        <v>5.6834465969382597</v>
      </c>
      <c r="M39" s="67">
        <v>0.115473802815623</v>
      </c>
      <c r="N39" s="66">
        <v>9123383.9626000002</v>
      </c>
      <c r="O39" s="66">
        <v>21670565.3105</v>
      </c>
      <c r="P39" s="66">
        <v>645</v>
      </c>
      <c r="Q39" s="66">
        <v>711</v>
      </c>
      <c r="R39" s="67">
        <v>-9.2827004219409304</v>
      </c>
      <c r="S39" s="66">
        <v>702.10231209302299</v>
      </c>
      <c r="T39" s="66">
        <v>721.59832545710299</v>
      </c>
      <c r="U39" s="68">
        <v>-2.7768051790002302</v>
      </c>
      <c r="V39" s="52"/>
      <c r="W39" s="52"/>
    </row>
    <row r="40" spans="1:23" ht="12" thickBot="1" x14ac:dyDescent="0.2">
      <c r="A40" s="50"/>
      <c r="B40" s="39" t="s">
        <v>34</v>
      </c>
      <c r="C40" s="40"/>
      <c r="D40" s="66">
        <v>649439.91729999997</v>
      </c>
      <c r="E40" s="66">
        <v>359481.52419999999</v>
      </c>
      <c r="F40" s="67">
        <v>180.660165705395</v>
      </c>
      <c r="G40" s="66">
        <v>679395.54619999998</v>
      </c>
      <c r="H40" s="67">
        <v>-4.4091588570970099</v>
      </c>
      <c r="I40" s="66">
        <v>42336.916899999997</v>
      </c>
      <c r="J40" s="67">
        <v>6.5189890199562601</v>
      </c>
      <c r="K40" s="66">
        <v>34996.259100000003</v>
      </c>
      <c r="L40" s="67">
        <v>5.1510875064962303</v>
      </c>
      <c r="M40" s="67">
        <v>0.20975549926706299</v>
      </c>
      <c r="N40" s="66">
        <v>14905840.4528</v>
      </c>
      <c r="O40" s="66">
        <v>45497142.380500004</v>
      </c>
      <c r="P40" s="66">
        <v>3493</v>
      </c>
      <c r="Q40" s="66">
        <v>3702</v>
      </c>
      <c r="R40" s="67">
        <v>-5.6455969746083197</v>
      </c>
      <c r="S40" s="66">
        <v>185.92611431434301</v>
      </c>
      <c r="T40" s="66">
        <v>190.78417112371699</v>
      </c>
      <c r="U40" s="68">
        <v>-2.6128964332360698</v>
      </c>
      <c r="V40" s="52"/>
      <c r="W40" s="52"/>
    </row>
    <row r="41" spans="1:23" ht="12" thickBot="1" x14ac:dyDescent="0.2">
      <c r="A41" s="50"/>
      <c r="B41" s="39" t="s">
        <v>40</v>
      </c>
      <c r="C41" s="40"/>
      <c r="D41" s="69"/>
      <c r="E41" s="66">
        <v>113461.3754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50"/>
      <c r="B42" s="39" t="s">
        <v>41</v>
      </c>
      <c r="C42" s="40"/>
      <c r="D42" s="69"/>
      <c r="E42" s="66">
        <v>42209.914100000002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51"/>
      <c r="B43" s="39" t="s">
        <v>35</v>
      </c>
      <c r="C43" s="40"/>
      <c r="D43" s="71">
        <v>15571.288</v>
      </c>
      <c r="E43" s="71">
        <v>0</v>
      </c>
      <c r="F43" s="72"/>
      <c r="G43" s="71">
        <v>5968.2736000000004</v>
      </c>
      <c r="H43" s="73">
        <v>160.901041802105</v>
      </c>
      <c r="I43" s="71">
        <v>2491.7275</v>
      </c>
      <c r="J43" s="73">
        <v>16.002064183772099</v>
      </c>
      <c r="K43" s="71">
        <v>337.9744</v>
      </c>
      <c r="L43" s="73">
        <v>5.6628503090072799</v>
      </c>
      <c r="M43" s="73">
        <v>6.3725332451215202</v>
      </c>
      <c r="N43" s="71">
        <v>957506.97869999998</v>
      </c>
      <c r="O43" s="71">
        <v>3291898.9646000001</v>
      </c>
      <c r="P43" s="71">
        <v>38</v>
      </c>
      <c r="Q43" s="71">
        <v>51</v>
      </c>
      <c r="R43" s="73">
        <v>-25.490196078431399</v>
      </c>
      <c r="S43" s="71">
        <v>409.77073684210501</v>
      </c>
      <c r="T43" s="71">
        <v>348.07028627451001</v>
      </c>
      <c r="U43" s="74">
        <v>15.057310105423699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107974</v>
      </c>
      <c r="D2" s="32">
        <v>1559853.3169974401</v>
      </c>
      <c r="E2" s="32">
        <v>1815547.0392376101</v>
      </c>
      <c r="F2" s="32">
        <v>-255693.72224017099</v>
      </c>
      <c r="G2" s="32">
        <v>1815547.0392376101</v>
      </c>
      <c r="H2" s="32">
        <v>-0.16392164535852399</v>
      </c>
    </row>
    <row r="3" spans="1:8" ht="14.25" x14ac:dyDescent="0.2">
      <c r="A3" s="32">
        <v>2</v>
      </c>
      <c r="B3" s="33">
        <v>13</v>
      </c>
      <c r="C3" s="32">
        <v>22755.744999999999</v>
      </c>
      <c r="D3" s="32">
        <v>177017.34221211</v>
      </c>
      <c r="E3" s="32">
        <v>133438.154388011</v>
      </c>
      <c r="F3" s="32">
        <v>43579.187824098</v>
      </c>
      <c r="G3" s="32">
        <v>133438.154388011</v>
      </c>
      <c r="H3" s="32">
        <v>0.24618597974361001</v>
      </c>
    </row>
    <row r="4" spans="1:8" ht="14.25" x14ac:dyDescent="0.2">
      <c r="A4" s="32">
        <v>3</v>
      </c>
      <c r="B4" s="33">
        <v>14</v>
      </c>
      <c r="C4" s="32">
        <v>143922</v>
      </c>
      <c r="D4" s="32">
        <v>229327.08534102599</v>
      </c>
      <c r="E4" s="32">
        <v>190137.98113931599</v>
      </c>
      <c r="F4" s="32">
        <v>39189.104201709401</v>
      </c>
      <c r="G4" s="32">
        <v>190137.98113931599</v>
      </c>
      <c r="H4" s="32">
        <v>0.170887377491553</v>
      </c>
    </row>
    <row r="5" spans="1:8" ht="14.25" x14ac:dyDescent="0.2">
      <c r="A5" s="32">
        <v>4</v>
      </c>
      <c r="B5" s="33">
        <v>15</v>
      </c>
      <c r="C5" s="32">
        <v>5996</v>
      </c>
      <c r="D5" s="32">
        <v>94318.300282051307</v>
      </c>
      <c r="E5" s="32">
        <v>73499.9641076923</v>
      </c>
      <c r="F5" s="32">
        <v>20818.336174358999</v>
      </c>
      <c r="G5" s="32">
        <v>73499.9641076923</v>
      </c>
      <c r="H5" s="32">
        <v>0.22072425088348099</v>
      </c>
    </row>
    <row r="6" spans="1:8" ht="14.25" x14ac:dyDescent="0.2">
      <c r="A6" s="32">
        <v>5</v>
      </c>
      <c r="B6" s="33">
        <v>16</v>
      </c>
      <c r="C6" s="32">
        <v>5413</v>
      </c>
      <c r="D6" s="32">
        <v>269253.40908119699</v>
      </c>
      <c r="E6" s="32">
        <v>240717.366609402</v>
      </c>
      <c r="F6" s="32">
        <v>28536.042471794899</v>
      </c>
      <c r="G6" s="32">
        <v>240717.366609402</v>
      </c>
      <c r="H6" s="32">
        <v>0.105982102767692</v>
      </c>
    </row>
    <row r="7" spans="1:8" ht="14.25" x14ac:dyDescent="0.2">
      <c r="A7" s="32">
        <v>6</v>
      </c>
      <c r="B7" s="33">
        <v>17</v>
      </c>
      <c r="C7" s="32">
        <v>30678</v>
      </c>
      <c r="D7" s="32">
        <v>498198.44810427399</v>
      </c>
      <c r="E7" s="32">
        <v>462094.548881197</v>
      </c>
      <c r="F7" s="32">
        <v>36103.8992230769</v>
      </c>
      <c r="G7" s="32">
        <v>462094.548881197</v>
      </c>
      <c r="H7" s="32">
        <v>7.2468911455782603E-2</v>
      </c>
    </row>
    <row r="8" spans="1:8" ht="14.25" x14ac:dyDescent="0.2">
      <c r="A8" s="32">
        <v>7</v>
      </c>
      <c r="B8" s="33">
        <v>18</v>
      </c>
      <c r="C8" s="32">
        <v>106339</v>
      </c>
      <c r="D8" s="32">
        <v>232111.59975299099</v>
      </c>
      <c r="E8" s="32">
        <v>208824.674858974</v>
      </c>
      <c r="F8" s="32">
        <v>23286.924894017098</v>
      </c>
      <c r="G8" s="32">
        <v>208824.674858974</v>
      </c>
      <c r="H8" s="32">
        <v>0.100326415908548</v>
      </c>
    </row>
    <row r="9" spans="1:8" ht="14.25" x14ac:dyDescent="0.2">
      <c r="A9" s="32">
        <v>8</v>
      </c>
      <c r="B9" s="33">
        <v>19</v>
      </c>
      <c r="C9" s="32">
        <v>29228</v>
      </c>
      <c r="D9" s="32">
        <v>161974.225731624</v>
      </c>
      <c r="E9" s="32">
        <v>156921.25214786301</v>
      </c>
      <c r="F9" s="32">
        <v>5052.9735837606804</v>
      </c>
      <c r="G9" s="32">
        <v>156921.25214786301</v>
      </c>
      <c r="H9" s="32">
        <v>3.11961582834357E-2</v>
      </c>
    </row>
    <row r="10" spans="1:8" ht="14.25" x14ac:dyDescent="0.2">
      <c r="A10" s="32">
        <v>9</v>
      </c>
      <c r="B10" s="33">
        <v>21</v>
      </c>
      <c r="C10" s="32">
        <v>218478</v>
      </c>
      <c r="D10" s="32">
        <v>913984.24470000004</v>
      </c>
      <c r="E10" s="32">
        <v>864242.85829999996</v>
      </c>
      <c r="F10" s="32">
        <v>49741.386400000003</v>
      </c>
      <c r="G10" s="32">
        <v>864242.85829999996</v>
      </c>
      <c r="H10" s="32">
        <v>5.4422586262771702E-2</v>
      </c>
    </row>
    <row r="11" spans="1:8" ht="14.25" x14ac:dyDescent="0.2">
      <c r="A11" s="32">
        <v>10</v>
      </c>
      <c r="B11" s="33">
        <v>22</v>
      </c>
      <c r="C11" s="32">
        <v>29823</v>
      </c>
      <c r="D11" s="32">
        <v>563023.73871623899</v>
      </c>
      <c r="E11" s="32">
        <v>502098.89607521403</v>
      </c>
      <c r="F11" s="32">
        <v>60924.8426410256</v>
      </c>
      <c r="G11" s="32">
        <v>502098.89607521403</v>
      </c>
      <c r="H11" s="32">
        <v>0.108210077926628</v>
      </c>
    </row>
    <row r="12" spans="1:8" ht="14.25" x14ac:dyDescent="0.2">
      <c r="A12" s="32">
        <v>11</v>
      </c>
      <c r="B12" s="33">
        <v>23</v>
      </c>
      <c r="C12" s="32">
        <v>257802.791</v>
      </c>
      <c r="D12" s="32">
        <v>2220283.49678205</v>
      </c>
      <c r="E12" s="32">
        <v>1893980.3080521401</v>
      </c>
      <c r="F12" s="32">
        <v>326303.18872991501</v>
      </c>
      <c r="G12" s="32">
        <v>1893980.3080521401</v>
      </c>
      <c r="H12" s="32">
        <v>0.14696465077673199</v>
      </c>
    </row>
    <row r="13" spans="1:8" ht="14.25" x14ac:dyDescent="0.2">
      <c r="A13" s="32">
        <v>12</v>
      </c>
      <c r="B13" s="33">
        <v>24</v>
      </c>
      <c r="C13" s="32">
        <v>35712.764000000003</v>
      </c>
      <c r="D13" s="32">
        <v>772362.48593931599</v>
      </c>
      <c r="E13" s="32">
        <v>677256.26339572598</v>
      </c>
      <c r="F13" s="32">
        <v>95106.222543589698</v>
      </c>
      <c r="G13" s="32">
        <v>677256.26339572598</v>
      </c>
      <c r="H13" s="32">
        <v>0.12313677097862299</v>
      </c>
    </row>
    <row r="14" spans="1:8" ht="14.25" x14ac:dyDescent="0.2">
      <c r="A14" s="32">
        <v>13</v>
      </c>
      <c r="B14" s="33">
        <v>25</v>
      </c>
      <c r="C14" s="32">
        <v>139697</v>
      </c>
      <c r="D14" s="32">
        <v>3698213.452</v>
      </c>
      <c r="E14" s="32">
        <v>4164684.5123000001</v>
      </c>
      <c r="F14" s="32">
        <v>-466471.06030000001</v>
      </c>
      <c r="G14" s="32">
        <v>4164684.5123000001</v>
      </c>
      <c r="H14" s="32">
        <v>-0.12613416352366899</v>
      </c>
    </row>
    <row r="15" spans="1:8" ht="14.25" x14ac:dyDescent="0.2">
      <c r="A15" s="32">
        <v>14</v>
      </c>
      <c r="B15" s="33">
        <v>26</v>
      </c>
      <c r="C15" s="32">
        <v>109674</v>
      </c>
      <c r="D15" s="32">
        <v>601929.23275418696</v>
      </c>
      <c r="E15" s="32">
        <v>598206.40934063995</v>
      </c>
      <c r="F15" s="32">
        <v>3722.82341354663</v>
      </c>
      <c r="G15" s="32">
        <v>598206.40934063995</v>
      </c>
      <c r="H15" s="32">
        <v>6.1848190966112201E-3</v>
      </c>
    </row>
    <row r="16" spans="1:8" ht="14.25" x14ac:dyDescent="0.2">
      <c r="A16" s="32">
        <v>15</v>
      </c>
      <c r="B16" s="33">
        <v>27</v>
      </c>
      <c r="C16" s="32">
        <v>191803.17600000001</v>
      </c>
      <c r="D16" s="32">
        <v>1284131.4853000001</v>
      </c>
      <c r="E16" s="32">
        <v>1104289.9978</v>
      </c>
      <c r="F16" s="32">
        <v>179841.48749999999</v>
      </c>
      <c r="G16" s="32">
        <v>1104289.9978</v>
      </c>
      <c r="H16" s="32">
        <v>0.14004912235135</v>
      </c>
    </row>
    <row r="17" spans="1:8" ht="14.25" x14ac:dyDescent="0.2">
      <c r="A17" s="32">
        <v>16</v>
      </c>
      <c r="B17" s="33">
        <v>29</v>
      </c>
      <c r="C17" s="32">
        <v>284591</v>
      </c>
      <c r="D17" s="32">
        <v>3776333.70450855</v>
      </c>
      <c r="E17" s="32">
        <v>3520254.5791393202</v>
      </c>
      <c r="F17" s="32">
        <v>256079.12536923101</v>
      </c>
      <c r="G17" s="32">
        <v>3520254.5791393202</v>
      </c>
      <c r="H17" s="32">
        <v>6.7811572124438904E-2</v>
      </c>
    </row>
    <row r="18" spans="1:8" ht="14.25" x14ac:dyDescent="0.2">
      <c r="A18" s="32">
        <v>17</v>
      </c>
      <c r="B18" s="33">
        <v>31</v>
      </c>
      <c r="C18" s="32">
        <v>47239.300999999999</v>
      </c>
      <c r="D18" s="32">
        <v>296281.302973421</v>
      </c>
      <c r="E18" s="32">
        <v>247974.70916459899</v>
      </c>
      <c r="F18" s="32">
        <v>48306.593808821803</v>
      </c>
      <c r="G18" s="32">
        <v>247974.70916459899</v>
      </c>
      <c r="H18" s="32">
        <v>0.16304300448265299</v>
      </c>
    </row>
    <row r="19" spans="1:8" ht="14.25" x14ac:dyDescent="0.2">
      <c r="A19" s="32">
        <v>18</v>
      </c>
      <c r="B19" s="33">
        <v>32</v>
      </c>
      <c r="C19" s="32">
        <v>18485.853999999999</v>
      </c>
      <c r="D19" s="32">
        <v>258662.218092603</v>
      </c>
      <c r="E19" s="32">
        <v>237795.491420857</v>
      </c>
      <c r="F19" s="32">
        <v>20866.7266717454</v>
      </c>
      <c r="G19" s="32">
        <v>237795.491420857</v>
      </c>
      <c r="H19" s="32">
        <v>8.0671722471176599E-2</v>
      </c>
    </row>
    <row r="20" spans="1:8" ht="14.25" x14ac:dyDescent="0.2">
      <c r="A20" s="32">
        <v>19</v>
      </c>
      <c r="B20" s="33">
        <v>33</v>
      </c>
      <c r="C20" s="32">
        <v>41715.317999999999</v>
      </c>
      <c r="D20" s="32">
        <v>523565.50855021598</v>
      </c>
      <c r="E20" s="32">
        <v>413413.54216594499</v>
      </c>
      <c r="F20" s="32">
        <v>110151.96638427</v>
      </c>
      <c r="G20" s="32">
        <v>413413.54216594499</v>
      </c>
      <c r="H20" s="32">
        <v>0.21038812638610899</v>
      </c>
    </row>
    <row r="21" spans="1:8" ht="14.25" x14ac:dyDescent="0.2">
      <c r="A21" s="32">
        <v>20</v>
      </c>
      <c r="B21" s="33">
        <v>34</v>
      </c>
      <c r="C21" s="32">
        <v>54557.163</v>
      </c>
      <c r="D21" s="32">
        <v>303015.96549470501</v>
      </c>
      <c r="E21" s="32">
        <v>213431.71729801499</v>
      </c>
      <c r="F21" s="32">
        <v>89584.248196689994</v>
      </c>
      <c r="G21" s="32">
        <v>213431.71729801499</v>
      </c>
      <c r="H21" s="32">
        <v>0.295642007015816</v>
      </c>
    </row>
    <row r="22" spans="1:8" ht="14.25" x14ac:dyDescent="0.2">
      <c r="A22" s="32">
        <v>21</v>
      </c>
      <c r="B22" s="33">
        <v>35</v>
      </c>
      <c r="C22" s="32">
        <v>33738.872000000003</v>
      </c>
      <c r="D22" s="32">
        <v>767037.22486725706</v>
      </c>
      <c r="E22" s="32">
        <v>689783.06995588599</v>
      </c>
      <c r="F22" s="32">
        <v>77254.154911370104</v>
      </c>
      <c r="G22" s="32">
        <v>689783.06995588599</v>
      </c>
      <c r="H22" s="32">
        <v>0.100717608489914</v>
      </c>
    </row>
    <row r="23" spans="1:8" ht="14.25" x14ac:dyDescent="0.2">
      <c r="A23" s="32">
        <v>22</v>
      </c>
      <c r="B23" s="33">
        <v>36</v>
      </c>
      <c r="C23" s="32">
        <v>118450.84699999999</v>
      </c>
      <c r="D23" s="32">
        <v>675262.55151150399</v>
      </c>
      <c r="E23" s="32">
        <v>552258.65412880701</v>
      </c>
      <c r="F23" s="32">
        <v>123003.89738269799</v>
      </c>
      <c r="G23" s="32">
        <v>552258.65412880701</v>
      </c>
      <c r="H23" s="32">
        <v>0.182157143332421</v>
      </c>
    </row>
    <row r="24" spans="1:8" ht="14.25" x14ac:dyDescent="0.2">
      <c r="A24" s="32">
        <v>23</v>
      </c>
      <c r="B24" s="33">
        <v>37</v>
      </c>
      <c r="C24" s="32">
        <v>101132.76300000001</v>
      </c>
      <c r="D24" s="32">
        <v>1025654.28410708</v>
      </c>
      <c r="E24" s="32">
        <v>869115.61343103403</v>
      </c>
      <c r="F24" s="32">
        <v>156538.67067604599</v>
      </c>
      <c r="G24" s="32">
        <v>869115.61343103403</v>
      </c>
      <c r="H24" s="32">
        <v>0.15262323094796601</v>
      </c>
    </row>
    <row r="25" spans="1:8" ht="14.25" x14ac:dyDescent="0.2">
      <c r="A25" s="32">
        <v>24</v>
      </c>
      <c r="B25" s="33">
        <v>38</v>
      </c>
      <c r="C25" s="32">
        <v>174332.23</v>
      </c>
      <c r="D25" s="32">
        <v>825565.7659</v>
      </c>
      <c r="E25" s="32">
        <v>779560.35279999999</v>
      </c>
      <c r="F25" s="32">
        <v>46005.413099999998</v>
      </c>
      <c r="G25" s="32">
        <v>779560.35279999999</v>
      </c>
      <c r="H25" s="32">
        <v>5.5725921544053703E-2</v>
      </c>
    </row>
    <row r="26" spans="1:8" ht="14.25" x14ac:dyDescent="0.2">
      <c r="A26" s="32">
        <v>25</v>
      </c>
      <c r="B26" s="33">
        <v>39</v>
      </c>
      <c r="C26" s="32">
        <v>117717.58199999999</v>
      </c>
      <c r="D26" s="32">
        <v>182007.30591949899</v>
      </c>
      <c r="E26" s="32">
        <v>133587.323381522</v>
      </c>
      <c r="F26" s="32">
        <v>48419.982537976903</v>
      </c>
      <c r="G26" s="32">
        <v>133587.323381522</v>
      </c>
      <c r="H26" s="32">
        <v>0.26603318088446798</v>
      </c>
    </row>
    <row r="27" spans="1:8" ht="14.25" x14ac:dyDescent="0.2">
      <c r="A27" s="32">
        <v>26</v>
      </c>
      <c r="B27" s="33">
        <v>40</v>
      </c>
      <c r="C27" s="32">
        <v>-11.528</v>
      </c>
      <c r="D27" s="32">
        <v>-42.991300000000003</v>
      </c>
      <c r="E27" s="32">
        <v>-33.964599999999997</v>
      </c>
      <c r="F27" s="32">
        <v>-9.0266999999999999</v>
      </c>
      <c r="G27" s="32">
        <v>-33.964599999999997</v>
      </c>
      <c r="H27" s="32">
        <v>0.20996573725381601</v>
      </c>
    </row>
    <row r="28" spans="1:8" ht="14.25" x14ac:dyDescent="0.2">
      <c r="A28" s="32">
        <v>27</v>
      </c>
      <c r="B28" s="33">
        <v>42</v>
      </c>
      <c r="C28" s="32">
        <v>5986.2860000000001</v>
      </c>
      <c r="D28" s="32">
        <v>101750.3526</v>
      </c>
      <c r="E28" s="32">
        <v>91855.854300000006</v>
      </c>
      <c r="F28" s="32">
        <v>9894.4982999999993</v>
      </c>
      <c r="G28" s="32">
        <v>91855.854300000006</v>
      </c>
      <c r="H28" s="32">
        <v>9.7242889554369993E-2</v>
      </c>
    </row>
    <row r="29" spans="1:8" ht="14.25" x14ac:dyDescent="0.2">
      <c r="A29" s="32">
        <v>28</v>
      </c>
      <c r="B29" s="33">
        <v>75</v>
      </c>
      <c r="C29" s="32">
        <v>653</v>
      </c>
      <c r="D29" s="32">
        <v>452855.99145299097</v>
      </c>
      <c r="E29" s="32">
        <v>422073.81829059799</v>
      </c>
      <c r="F29" s="32">
        <v>30782.173162393199</v>
      </c>
      <c r="G29" s="32">
        <v>422073.81829059799</v>
      </c>
      <c r="H29" s="32">
        <v>6.7973425864651493E-2</v>
      </c>
    </row>
    <row r="30" spans="1:8" ht="14.25" x14ac:dyDescent="0.2">
      <c r="A30" s="32">
        <v>29</v>
      </c>
      <c r="B30" s="33">
        <v>76</v>
      </c>
      <c r="C30" s="32">
        <v>3852</v>
      </c>
      <c r="D30" s="32">
        <v>649439.903998291</v>
      </c>
      <c r="E30" s="32">
        <v>607103.00171709398</v>
      </c>
      <c r="F30" s="32">
        <v>42336.902281196599</v>
      </c>
      <c r="G30" s="32">
        <v>607103.00171709398</v>
      </c>
      <c r="H30" s="32">
        <v>6.5189869024906796E-2</v>
      </c>
    </row>
    <row r="31" spans="1:8" ht="14.25" x14ac:dyDescent="0.2">
      <c r="A31" s="32">
        <v>30</v>
      </c>
      <c r="B31" s="33">
        <v>99</v>
      </c>
      <c r="C31" s="32">
        <v>41</v>
      </c>
      <c r="D31" s="32">
        <v>15571.2881022616</v>
      </c>
      <c r="E31" s="32">
        <v>13079.560698888101</v>
      </c>
      <c r="F31" s="32">
        <v>2491.7274033734202</v>
      </c>
      <c r="G31" s="32">
        <v>13079.560698888101</v>
      </c>
      <c r="H31" s="32">
        <v>0.16002063458138199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2014-05-19T06:21:38Z</dcterms:modified>
</cp:coreProperties>
</file>