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<sst xmlns="http://schemas.openxmlformats.org/spreadsheetml/2006/main" count="114" uniqueCount="71">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</sst>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16422957.8333</v>
      </c>
      <c r="F3" s="25">
        <f>RA!I7</f>
        <v>1981322.9595999999</v>
      </c>
      <c r="G3" s="16">
        <f>E3-F3</f>
        <v>14441634.8737</v>
      </c>
      <c r="H3" s="27">
        <f>RA!J7</f>
        <v>12.064349063739099</v>
      </c>
      <c r="I3" s="20">
        <f>SUM(I4:I39)</f>
        <v>16422961.646429976</v>
      </c>
      <c r="J3" s="21">
        <f>SUM(J4:J39)</f>
        <v>14441634.956293259</v>
      </c>
      <c r="K3" s="22">
        <f>E3-I3</f>
        <v>-3.8131299763917923</v>
      </c>
      <c r="L3" s="22">
        <f>G3-J3</f>
        <v>-8.259325847029686E-2</v>
      </c>
    </row>
    <row r="4" spans="1:12" x14ac:dyDescent="0.15">
      <c r="A4" s="38">
        <f>RA!A8</f>
        <v>41702</v>
      </c>
      <c r="B4" s="12">
        <v>12</v>
      </c>
      <c r="C4" s="35" t="s">
        <v>6</v>
      </c>
      <c r="D4" s="35"/>
      <c r="E4" s="15">
        <f>VLOOKUP(C4,RA!B8:D39,3,0)</f>
        <v>788666.97309999994</v>
      </c>
      <c r="F4" s="25">
        <f>VLOOKUP(C4,RA!B8:I43,8,0)</f>
        <v>-75108.531900000002</v>
      </c>
      <c r="G4" s="16">
        <f t="shared" ref="G4:G39" si="0">E4-F4</f>
        <v>863775.50499999989</v>
      </c>
      <c r="H4" s="27">
        <f>RA!J8</f>
        <v>-9.5234787891234003</v>
      </c>
      <c r="I4" s="20">
        <f>VLOOKUP(B4,RMS!B:D,3,FALSE)</f>
        <v>788667.76396837598</v>
      </c>
      <c r="J4" s="21">
        <f>VLOOKUP(B4,RMS!B:E,4,FALSE)</f>
        <v>863775.50507008506</v>
      </c>
      <c r="K4" s="22">
        <f t="shared" ref="K4:K39" si="1">E4-I4</f>
        <v>-0.79086837603244931</v>
      </c>
      <c r="L4" s="22">
        <f t="shared" ref="L4:L39" si="2">G4-J4</f>
        <v>-7.0085166953504086E-5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111938.1746</v>
      </c>
      <c r="F5" s="25">
        <f>VLOOKUP(C5,RA!B9:I44,8,0)</f>
        <v>23400.366600000001</v>
      </c>
      <c r="G5" s="16">
        <f t="shared" si="0"/>
        <v>88537.80799999999</v>
      </c>
      <c r="H5" s="27">
        <f>RA!J9</f>
        <v>20.9047241333164</v>
      </c>
      <c r="I5" s="20">
        <f>VLOOKUP(B5,RMS!B:D,3,FALSE)</f>
        <v>111938.199089252</v>
      </c>
      <c r="J5" s="21">
        <f>VLOOKUP(B5,RMS!B:E,4,FALSE)</f>
        <v>88537.801686022198</v>
      </c>
      <c r="K5" s="22">
        <f t="shared" si="1"/>
        <v>-2.4489251998602413E-2</v>
      </c>
      <c r="L5" s="22">
        <f t="shared" si="2"/>
        <v>6.3139777921605855E-3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121555.5463</v>
      </c>
      <c r="F6" s="25">
        <f>VLOOKUP(C6,RA!B10:I45,8,0)</f>
        <v>29562.918000000001</v>
      </c>
      <c r="G6" s="16">
        <f t="shared" si="0"/>
        <v>91992.628299999997</v>
      </c>
      <c r="H6" s="27">
        <f>RA!J10</f>
        <v>24.3205011205647</v>
      </c>
      <c r="I6" s="20">
        <f>VLOOKUP(B6,RMS!B:D,3,FALSE)</f>
        <v>121557.592623077</v>
      </c>
      <c r="J6" s="21">
        <f>VLOOKUP(B6,RMS!B:E,4,FALSE)</f>
        <v>91992.628311111097</v>
      </c>
      <c r="K6" s="22">
        <f t="shared" si="1"/>
        <v>-2.0463230769964866</v>
      </c>
      <c r="L6" s="22">
        <f t="shared" si="2"/>
        <v>-1.1111100320704281E-5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73486.562300000005</v>
      </c>
      <c r="F7" s="25">
        <f>VLOOKUP(C7,RA!B11:I46,8,0)</f>
        <v>14886.999900000001</v>
      </c>
      <c r="G7" s="16">
        <f t="shared" si="0"/>
        <v>58599.562400000003</v>
      </c>
      <c r="H7" s="27">
        <f>RA!J11</f>
        <v>20.258125341644998</v>
      </c>
      <c r="I7" s="20">
        <f>VLOOKUP(B7,RMS!B:D,3,FALSE)</f>
        <v>73486.590033333297</v>
      </c>
      <c r="J7" s="21">
        <f>VLOOKUP(B7,RMS!B:E,4,FALSE)</f>
        <v>58599.562563247899</v>
      </c>
      <c r="K7" s="22">
        <f t="shared" si="1"/>
        <v>-2.7733333292417228E-2</v>
      </c>
      <c r="L7" s="22">
        <f t="shared" si="2"/>
        <v>-1.6324789612554014E-4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165329.01180000001</v>
      </c>
      <c r="F8" s="25">
        <f>VLOOKUP(C8,RA!B12:I47,8,0)</f>
        <v>23918.816299999999</v>
      </c>
      <c r="G8" s="16">
        <f t="shared" si="0"/>
        <v>141410.1955</v>
      </c>
      <c r="H8" s="27">
        <f>RA!J12</f>
        <v>14.467404141346201</v>
      </c>
      <c r="I8" s="20">
        <f>VLOOKUP(B8,RMS!B:D,3,FALSE)</f>
        <v>165329.02704615399</v>
      </c>
      <c r="J8" s="21">
        <f>VLOOKUP(B8,RMS!B:E,4,FALSE)</f>
        <v>141410.19880512799</v>
      </c>
      <c r="K8" s="22">
        <f t="shared" si="1"/>
        <v>-1.5246153983753175E-2</v>
      </c>
      <c r="L8" s="22">
        <f t="shared" si="2"/>
        <v>-3.3051279897335917E-3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386574.16149999999</v>
      </c>
      <c r="F9" s="25">
        <f>VLOOKUP(C9,RA!B13:I48,8,0)</f>
        <v>50524.880899999996</v>
      </c>
      <c r="G9" s="16">
        <f t="shared" si="0"/>
        <v>336049.2806</v>
      </c>
      <c r="H9" s="27">
        <f>RA!J13</f>
        <v>13.069906354824999</v>
      </c>
      <c r="I9" s="20">
        <f>VLOOKUP(B9,RMS!B:D,3,FALSE)</f>
        <v>386574.315784615</v>
      </c>
      <c r="J9" s="21">
        <f>VLOOKUP(B9,RMS!B:E,4,FALSE)</f>
        <v>336049.28076410299</v>
      </c>
      <c r="K9" s="22">
        <f t="shared" si="1"/>
        <v>-0.1542846150114201</v>
      </c>
      <c r="L9" s="22">
        <f t="shared" si="2"/>
        <v>-1.6410299576818943E-4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128970.7971</v>
      </c>
      <c r="F10" s="25">
        <f>VLOOKUP(C10,RA!B14:I49,8,0)</f>
        <v>17245.454699999998</v>
      </c>
      <c r="G10" s="16">
        <f t="shared" si="0"/>
        <v>111725.34239999999</v>
      </c>
      <c r="H10" s="27">
        <f>RA!J14</f>
        <v>13.3715965844798</v>
      </c>
      <c r="I10" s="20">
        <f>VLOOKUP(B10,RMS!B:D,3,FALSE)</f>
        <v>128970.79694529899</v>
      </c>
      <c r="J10" s="21">
        <f>VLOOKUP(B10,RMS!B:E,4,FALSE)</f>
        <v>111725.340576068</v>
      </c>
      <c r="K10" s="22">
        <f t="shared" si="1"/>
        <v>1.5470100333914161E-4</v>
      </c>
      <c r="L10" s="22">
        <f t="shared" si="2"/>
        <v>1.8239319906570017E-3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142431.603</v>
      </c>
      <c r="F11" s="25">
        <f>VLOOKUP(C11,RA!B15:I50,8,0)</f>
        <v>-18979.8151</v>
      </c>
      <c r="G11" s="16">
        <f t="shared" si="0"/>
        <v>161411.41810000001</v>
      </c>
      <c r="H11" s="27">
        <f>RA!J15</f>
        <v>-13.3255644816411</v>
      </c>
      <c r="I11" s="20">
        <f>VLOOKUP(B11,RMS!B:D,3,FALSE)</f>
        <v>142431.68013675199</v>
      </c>
      <c r="J11" s="21">
        <f>VLOOKUP(B11,RMS!B:E,4,FALSE)</f>
        <v>161411.418775214</v>
      </c>
      <c r="K11" s="22">
        <f t="shared" si="1"/>
        <v>-7.7136751991929486E-2</v>
      </c>
      <c r="L11" s="22">
        <f t="shared" si="2"/>
        <v>-6.7521398887038231E-4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602201.4828</v>
      </c>
      <c r="F12" s="25">
        <f>VLOOKUP(C12,RA!B16:I51,8,0)</f>
        <v>45096.180800000002</v>
      </c>
      <c r="G12" s="16">
        <f t="shared" si="0"/>
        <v>557105.30200000003</v>
      </c>
      <c r="H12" s="27">
        <f>RA!J16</f>
        <v>7.4885535967664003</v>
      </c>
      <c r="I12" s="20">
        <f>VLOOKUP(B12,RMS!B:D,3,FALSE)</f>
        <v>602201.38260000001</v>
      </c>
      <c r="J12" s="21">
        <f>VLOOKUP(B12,RMS!B:E,4,FALSE)</f>
        <v>557105.30200000003</v>
      </c>
      <c r="K12" s="22">
        <f t="shared" si="1"/>
        <v>0.10019999998621643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534337.94169999997</v>
      </c>
      <c r="F13" s="25">
        <f>VLOOKUP(C13,RA!B17:I52,8,0)</f>
        <v>46020.097900000001</v>
      </c>
      <c r="G13" s="16">
        <f t="shared" si="0"/>
        <v>488317.84379999997</v>
      </c>
      <c r="H13" s="27">
        <f>RA!J17</f>
        <v>8.6125454152828294</v>
      </c>
      <c r="I13" s="20">
        <f>VLOOKUP(B13,RMS!B:D,3,FALSE)</f>
        <v>534337.98847008497</v>
      </c>
      <c r="J13" s="21">
        <f>VLOOKUP(B13,RMS!B:E,4,FALSE)</f>
        <v>488317.84418290597</v>
      </c>
      <c r="K13" s="22">
        <f t="shared" si="1"/>
        <v>-4.6770084998570383E-2</v>
      </c>
      <c r="L13" s="22">
        <f t="shared" si="2"/>
        <v>-3.8290600059553981E-4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1703173.9421000001</v>
      </c>
      <c r="F14" s="25">
        <f>VLOOKUP(C14,RA!B18:I53,8,0)</f>
        <v>223672.18340000001</v>
      </c>
      <c r="G14" s="16">
        <f t="shared" si="0"/>
        <v>1479501.7587000001</v>
      </c>
      <c r="H14" s="27">
        <f>RA!J18</f>
        <v>13.1326682419891</v>
      </c>
      <c r="I14" s="20">
        <f>VLOOKUP(B14,RMS!B:D,3,FALSE)</f>
        <v>1703173.9985837601</v>
      </c>
      <c r="J14" s="21">
        <f>VLOOKUP(B14,RMS!B:E,4,FALSE)</f>
        <v>1479501.74547179</v>
      </c>
      <c r="K14" s="22">
        <f t="shared" si="1"/>
        <v>-5.6483760010451078E-2</v>
      </c>
      <c r="L14" s="22">
        <f t="shared" si="2"/>
        <v>1.3228210154920816E-2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697462.34019999998</v>
      </c>
      <c r="F15" s="25">
        <f>VLOOKUP(C15,RA!B19:I54,8,0)</f>
        <v>82042.491299999994</v>
      </c>
      <c r="G15" s="16">
        <f t="shared" si="0"/>
        <v>615419.84889999998</v>
      </c>
      <c r="H15" s="27">
        <f>RA!J19</f>
        <v>11.7629994583613</v>
      </c>
      <c r="I15" s="20">
        <f>VLOOKUP(B15,RMS!B:D,3,FALSE)</f>
        <v>697462.34117264999</v>
      </c>
      <c r="J15" s="21">
        <f>VLOOKUP(B15,RMS!B:E,4,FALSE)</f>
        <v>615419.84965982905</v>
      </c>
      <c r="K15" s="22">
        <f t="shared" si="1"/>
        <v>-9.7265001386404037E-4</v>
      </c>
      <c r="L15" s="22">
        <f t="shared" si="2"/>
        <v>-7.5982906855642796E-4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1084406.2664000001</v>
      </c>
      <c r="F16" s="25">
        <f>VLOOKUP(C16,RA!B20:I55,8,0)</f>
        <v>63422.9133</v>
      </c>
      <c r="G16" s="16">
        <f t="shared" si="0"/>
        <v>1020983.3531000001</v>
      </c>
      <c r="H16" s="27">
        <f>RA!J20</f>
        <v>5.8486302841600804</v>
      </c>
      <c r="I16" s="20">
        <f>VLOOKUP(B16,RMS!B:D,3,FALSE)</f>
        <v>1084406.2885</v>
      </c>
      <c r="J16" s="21">
        <f>VLOOKUP(B16,RMS!B:E,4,FALSE)</f>
        <v>1020983.3530999999</v>
      </c>
      <c r="K16" s="22">
        <f t="shared" si="1"/>
        <v>-2.2099999943748116E-2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420280.02269999997</v>
      </c>
      <c r="F17" s="25">
        <f>VLOOKUP(C17,RA!B21:I56,8,0)</f>
        <v>48650.114500000003</v>
      </c>
      <c r="G17" s="16">
        <f t="shared" si="0"/>
        <v>371629.90819999995</v>
      </c>
      <c r="H17" s="27">
        <f>RA!J21</f>
        <v>11.575642874352599</v>
      </c>
      <c r="I17" s="20">
        <f>VLOOKUP(B17,RMS!B:D,3,FALSE)</f>
        <v>420279.566502564</v>
      </c>
      <c r="J17" s="21">
        <f>VLOOKUP(B17,RMS!B:E,4,FALSE)</f>
        <v>371629.908176923</v>
      </c>
      <c r="K17" s="22">
        <f t="shared" si="1"/>
        <v>0.45619743596762419</v>
      </c>
      <c r="L17" s="22">
        <f t="shared" si="2"/>
        <v>2.3076951038092375E-5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1073920.6026999999</v>
      </c>
      <c r="F18" s="25">
        <f>VLOOKUP(C18,RA!B22:I57,8,0)</f>
        <v>101953.4452</v>
      </c>
      <c r="G18" s="16">
        <f t="shared" si="0"/>
        <v>971967.15749999997</v>
      </c>
      <c r="H18" s="27">
        <f>RA!J22</f>
        <v>9.4935738213489405</v>
      </c>
      <c r="I18" s="20">
        <f>VLOOKUP(B18,RMS!B:D,3,FALSE)</f>
        <v>1073920.6847999999</v>
      </c>
      <c r="J18" s="21">
        <f>VLOOKUP(B18,RMS!B:E,4,FALSE)</f>
        <v>971967.15859999997</v>
      </c>
      <c r="K18" s="22">
        <f t="shared" si="1"/>
        <v>-8.2099999999627471E-2</v>
      </c>
      <c r="L18" s="22">
        <f t="shared" si="2"/>
        <v>-1.0999999940395355E-3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2993396.8876</v>
      </c>
      <c r="F19" s="25">
        <f>VLOOKUP(C19,RA!B23:I58,8,0)</f>
        <v>79487.249599999996</v>
      </c>
      <c r="G19" s="16">
        <f t="shared" si="0"/>
        <v>2913909.6379999998</v>
      </c>
      <c r="H19" s="27">
        <f>RA!J23</f>
        <v>2.6554196648386998</v>
      </c>
      <c r="I19" s="20">
        <f>VLOOKUP(B19,RMS!B:D,3,FALSE)</f>
        <v>2993397.9341760701</v>
      </c>
      <c r="J19" s="21">
        <f>VLOOKUP(B19,RMS!B:E,4,FALSE)</f>
        <v>2913909.6793606798</v>
      </c>
      <c r="K19" s="22">
        <f t="shared" si="1"/>
        <v>-1.0465760701335967</v>
      </c>
      <c r="L19" s="22">
        <f t="shared" si="2"/>
        <v>-4.1360680013895035E-2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244789.88949999999</v>
      </c>
      <c r="F20" s="25">
        <f>VLOOKUP(C20,RA!B24:I59,8,0)</f>
        <v>489225.26299999998</v>
      </c>
      <c r="G20" s="16">
        <f t="shared" si="0"/>
        <v>-244435.37349999999</v>
      </c>
      <c r="H20" s="27">
        <f>RA!J24</f>
        <v>199.855175391139</v>
      </c>
      <c r="I20" s="20">
        <f>VLOOKUP(B20,RMS!B:D,3,FALSE)</f>
        <v>244789.86775142601</v>
      </c>
      <c r="J20" s="21">
        <f>VLOOKUP(B20,RMS!B:E,4,FALSE)</f>
        <v>-244435.36665323301</v>
      </c>
      <c r="K20" s="22">
        <f t="shared" si="1"/>
        <v>2.1748573984950781E-2</v>
      </c>
      <c r="L20" s="22">
        <f t="shared" si="2"/>
        <v>-6.8467669771052897E-3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220301.1061</v>
      </c>
      <c r="F21" s="25">
        <f>VLOOKUP(C21,RA!B25:I60,8,0)</f>
        <v>21834.890100000001</v>
      </c>
      <c r="G21" s="16">
        <f t="shared" si="0"/>
        <v>198466.21600000001</v>
      </c>
      <c r="H21" s="27">
        <f>RA!J25</f>
        <v>9.9113846891393393</v>
      </c>
      <c r="I21" s="20">
        <f>VLOOKUP(B21,RMS!B:D,3,FALSE)</f>
        <v>220301.107755253</v>
      </c>
      <c r="J21" s="21">
        <f>VLOOKUP(B21,RMS!B:E,4,FALSE)</f>
        <v>198466.214405101</v>
      </c>
      <c r="K21" s="22">
        <f t="shared" si="1"/>
        <v>-1.6552529996261001E-3</v>
      </c>
      <c r="L21" s="22">
        <f t="shared" si="2"/>
        <v>1.5948990185279399E-3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536461.95609999995</v>
      </c>
      <c r="F22" s="25">
        <f>VLOOKUP(C22,RA!B26:I61,8,0)</f>
        <v>114965.5594</v>
      </c>
      <c r="G22" s="16">
        <f t="shared" si="0"/>
        <v>421496.39669999992</v>
      </c>
      <c r="H22" s="27">
        <f>RA!J26</f>
        <v>21.430328486997102</v>
      </c>
      <c r="I22" s="20">
        <f>VLOOKUP(B22,RMS!B:D,3,FALSE)</f>
        <v>536461.97266993404</v>
      </c>
      <c r="J22" s="21">
        <f>VLOOKUP(B22,RMS!B:E,4,FALSE)</f>
        <v>421496.41462327598</v>
      </c>
      <c r="K22" s="22">
        <f t="shared" si="1"/>
        <v>-1.6569934086874127E-2</v>
      </c>
      <c r="L22" s="22">
        <f t="shared" si="2"/>
        <v>-1.7923276056535542E-2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276210.0626</v>
      </c>
      <c r="F23" s="25">
        <f>VLOOKUP(C23,RA!B27:I62,8,0)</f>
        <v>72946.904599999994</v>
      </c>
      <c r="G23" s="16">
        <f t="shared" si="0"/>
        <v>203263.158</v>
      </c>
      <c r="H23" s="27">
        <f>RA!J27</f>
        <v>26.4099373908907</v>
      </c>
      <c r="I23" s="20">
        <f>VLOOKUP(B23,RMS!B:D,3,FALSE)</f>
        <v>276210.03282022499</v>
      </c>
      <c r="J23" s="21">
        <f>VLOOKUP(B23,RMS!B:E,4,FALSE)</f>
        <v>203263.16959204199</v>
      </c>
      <c r="K23" s="22">
        <f t="shared" si="1"/>
        <v>2.9779775009956211E-2</v>
      </c>
      <c r="L23" s="22">
        <f t="shared" si="2"/>
        <v>-1.1592041992116719E-2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765266.41590000002</v>
      </c>
      <c r="F24" s="25">
        <f>VLOOKUP(C24,RA!B28:I63,8,0)</f>
        <v>76330.235000000001</v>
      </c>
      <c r="G24" s="16">
        <f t="shared" si="0"/>
        <v>688936.18090000004</v>
      </c>
      <c r="H24" s="27">
        <f>RA!J28</f>
        <v>9.9743348739838495</v>
      </c>
      <c r="I24" s="20">
        <f>VLOOKUP(B24,RMS!B:D,3,FALSE)</f>
        <v>765266.41593008803</v>
      </c>
      <c r="J24" s="21">
        <f>VLOOKUP(B24,RMS!B:E,4,FALSE)</f>
        <v>688936.19664653204</v>
      </c>
      <c r="K24" s="22">
        <f t="shared" si="1"/>
        <v>-3.0088005587458611E-5</v>
      </c>
      <c r="L24" s="22">
        <f t="shared" si="2"/>
        <v>-1.5746532008051872E-2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680570.47549999994</v>
      </c>
      <c r="F25" s="25">
        <f>VLOOKUP(C25,RA!B29:I64,8,0)</f>
        <v>124779.2761</v>
      </c>
      <c r="G25" s="16">
        <f t="shared" si="0"/>
        <v>555791.19939999992</v>
      </c>
      <c r="H25" s="27">
        <f>RA!J29</f>
        <v>18.334512088307601</v>
      </c>
      <c r="I25" s="20">
        <f>VLOOKUP(B25,RMS!B:D,3,FALSE)</f>
        <v>680570.47690000001</v>
      </c>
      <c r="J25" s="21">
        <f>VLOOKUP(B25,RMS!B:E,4,FALSE)</f>
        <v>555791.18708983704</v>
      </c>
      <c r="K25" s="22">
        <f t="shared" si="1"/>
        <v>-1.4000000664964318E-3</v>
      </c>
      <c r="L25" s="22">
        <f t="shared" si="2"/>
        <v>1.2310162885114551E-2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916681.30960000004</v>
      </c>
      <c r="F26" s="25">
        <f>VLOOKUP(C26,RA!B30:I65,8,0)</f>
        <v>168112.67259999999</v>
      </c>
      <c r="G26" s="16">
        <f t="shared" si="0"/>
        <v>748568.6370000001</v>
      </c>
      <c r="H26" s="27">
        <f>RA!J30</f>
        <v>18.339271330115501</v>
      </c>
      <c r="I26" s="20">
        <f>VLOOKUP(B26,RMS!B:D,3,FALSE)</f>
        <v>916681.31903539796</v>
      </c>
      <c r="J26" s="21">
        <f>VLOOKUP(B26,RMS!B:E,4,FALSE)</f>
        <v>748568.64363758895</v>
      </c>
      <c r="K26" s="22">
        <f t="shared" si="1"/>
        <v>-9.4353979220613837E-3</v>
      </c>
      <c r="L26" s="22">
        <f t="shared" si="2"/>
        <v>-6.6375888418406248E-3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742008.61540000001</v>
      </c>
      <c r="F27" s="25">
        <f>VLOOKUP(C27,RA!B31:I66,8,0)</f>
        <v>53549.531199999998</v>
      </c>
      <c r="G27" s="16">
        <f t="shared" si="0"/>
        <v>688459.08420000004</v>
      </c>
      <c r="H27" s="27">
        <f>RA!J31</f>
        <v>7.2168341564514904</v>
      </c>
      <c r="I27" s="20">
        <f>VLOOKUP(B27,RMS!B:D,3,FALSE)</f>
        <v>742008.66683274298</v>
      </c>
      <c r="J27" s="21">
        <f>VLOOKUP(B27,RMS!B:E,4,FALSE)</f>
        <v>688459.10201946902</v>
      </c>
      <c r="K27" s="22">
        <f t="shared" si="1"/>
        <v>-5.1432742970064282E-2</v>
      </c>
      <c r="L27" s="22">
        <f t="shared" si="2"/>
        <v>-1.7819468979723752E-2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162816.7304</v>
      </c>
      <c r="F28" s="25">
        <f>VLOOKUP(C28,RA!B32:I67,8,0)</f>
        <v>41600.550199999998</v>
      </c>
      <c r="G28" s="16">
        <f t="shared" si="0"/>
        <v>121216.1802</v>
      </c>
      <c r="H28" s="27">
        <f>RA!J32</f>
        <v>25.550537772007701</v>
      </c>
      <c r="I28" s="20">
        <f>VLOOKUP(B28,RMS!B:D,3,FALSE)</f>
        <v>162816.694024469</v>
      </c>
      <c r="J28" s="21">
        <f>VLOOKUP(B28,RMS!B:E,4,FALSE)</f>
        <v>121216.166505934</v>
      </c>
      <c r="K28" s="22">
        <f t="shared" si="1"/>
        <v>3.6375530995428562E-2</v>
      </c>
      <c r="L28" s="22">
        <f t="shared" si="2"/>
        <v>1.3694066001335159E-2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12.6958</v>
      </c>
      <c r="F29" s="25">
        <f>VLOOKUP(C29,RA!B33:I68,8,0)</f>
        <v>0.89849999999999997</v>
      </c>
      <c r="G29" s="16">
        <f t="shared" si="0"/>
        <v>11.7973</v>
      </c>
      <c r="H29" s="27">
        <f>RA!J33</f>
        <v>7.0771436223002899</v>
      </c>
      <c r="I29" s="20">
        <f>VLOOKUP(B29,RMS!B:D,3,FALSE)</f>
        <v>12.6958</v>
      </c>
      <c r="J29" s="21">
        <f>VLOOKUP(B29,RMS!B:E,4,FALSE)</f>
        <v>11.7973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92910.9908</v>
      </c>
      <c r="F31" s="25">
        <f>VLOOKUP(C31,RA!B35:I70,8,0)</f>
        <v>9994.5776000000005</v>
      </c>
      <c r="G31" s="16">
        <f t="shared" si="0"/>
        <v>82916.413199999995</v>
      </c>
      <c r="H31" s="27">
        <f>RA!J35</f>
        <v>10.7571531784806</v>
      </c>
      <c r="I31" s="20">
        <f>VLOOKUP(B31,RMS!B:D,3,FALSE)</f>
        <v>92910.989600000001</v>
      </c>
      <c r="J31" s="21">
        <f>VLOOKUP(B31,RMS!B:E,4,FALSE)</f>
        <v>82916.412700000001</v>
      </c>
      <c r="K31" s="22">
        <f t="shared" si="1"/>
        <v>1.1999999987892807E-3</v>
      </c>
      <c r="L31" s="22">
        <f t="shared" si="2"/>
        <v>4.999999946448952E-4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226910.25529999999</v>
      </c>
      <c r="F35" s="25">
        <f>VLOOKUP(C35,RA!B8:I74,8,0)</f>
        <v>12945.0146</v>
      </c>
      <c r="G35" s="16">
        <f t="shared" si="0"/>
        <v>213965.24069999999</v>
      </c>
      <c r="H35" s="27">
        <f>RA!J39</f>
        <v>5.7049050440163196</v>
      </c>
      <c r="I35" s="20">
        <f>VLOOKUP(B35,RMS!B:D,3,FALSE)</f>
        <v>226910.256410256</v>
      </c>
      <c r="J35" s="21">
        <f>VLOOKUP(B35,RMS!B:E,4,FALSE)</f>
        <v>213965.24102564101</v>
      </c>
      <c r="K35" s="22">
        <f t="shared" si="1"/>
        <v>-1.1102560092695057E-3</v>
      </c>
      <c r="L35" s="22">
        <f t="shared" si="2"/>
        <v>-3.2564101275056601E-4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519568.84820000001</v>
      </c>
      <c r="F36" s="25">
        <f>VLOOKUP(C36,RA!B8:I75,8,0)</f>
        <v>38187.8537</v>
      </c>
      <c r="G36" s="16">
        <f t="shared" si="0"/>
        <v>481380.99450000003</v>
      </c>
      <c r="H36" s="27">
        <f>RA!J40</f>
        <v>7.3499121112242198</v>
      </c>
      <c r="I36" s="20">
        <f>VLOOKUP(B36,RMS!B:D,3,FALSE)</f>
        <v>519568.83444444399</v>
      </c>
      <c r="J36" s="21">
        <f>VLOOKUP(B36,RMS!B:E,4,FALSE)</f>
        <v>481381.00148546998</v>
      </c>
      <c r="K36" s="22">
        <f t="shared" si="1"/>
        <v>1.3755556021351367E-2</v>
      </c>
      <c r="L36" s="22">
        <f t="shared" si="2"/>
        <v>-6.9854699540883303E-3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10316.1662</v>
      </c>
      <c r="F39" s="25">
        <f>VLOOKUP(C39,RA!B8:I78,8,0)</f>
        <v>1053.9675999999999</v>
      </c>
      <c r="G39" s="16">
        <f t="shared" si="0"/>
        <v>9262.1985999999997</v>
      </c>
      <c r="H39" s="27">
        <f>RA!J43</f>
        <v>10.216659750983901</v>
      </c>
      <c r="I39" s="20">
        <f>VLOOKUP(B39,RMS!B:D,3,FALSE)</f>
        <v>10316.1660237501</v>
      </c>
      <c r="J39" s="21">
        <f>VLOOKUP(B39,RMS!B:E,4,FALSE)</f>
        <v>9262.1988124952695</v>
      </c>
      <c r="K39" s="22">
        <f t="shared" si="1"/>
        <v>1.7624989959585946E-4</v>
      </c>
      <c r="L39" s="22">
        <f t="shared" si="2"/>
        <v>-2.1249526980682276E-4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4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4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5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3"/>
      <c r="W4" s="41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2" t="s">
        <v>4</v>
      </c>
      <c r="C6" s="4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4" t="s">
        <v>5</v>
      </c>
      <c r="B7" s="45"/>
      <c r="C7" s="46"/>
      <c r="D7" s="63">
        <v>16422957.8333</v>
      </c>
      <c r="E7" s="63">
        <v>15969739</v>
      </c>
      <c r="F7" s="64">
        <v>102.837985225056</v>
      </c>
      <c r="G7" s="63">
        <v>11635997.7709</v>
      </c>
      <c r="H7" s="64">
        <v>41.139231518001097</v>
      </c>
      <c r="I7" s="63">
        <v>1981322.9595999999</v>
      </c>
      <c r="J7" s="64">
        <v>12.064349063739099</v>
      </c>
      <c r="K7" s="63">
        <v>1626624.7387999999</v>
      </c>
      <c r="L7" s="64">
        <v>13.979245878406401</v>
      </c>
      <c r="M7" s="64">
        <v>0.21805780542946199</v>
      </c>
      <c r="N7" s="63">
        <v>75201051.393600002</v>
      </c>
      <c r="O7" s="63">
        <v>1686210011.8717</v>
      </c>
      <c r="P7" s="63">
        <v>960735</v>
      </c>
      <c r="Q7" s="63">
        <v>906698</v>
      </c>
      <c r="R7" s="64">
        <v>5.9597572730942403</v>
      </c>
      <c r="S7" s="63">
        <v>17.094160026750298</v>
      </c>
      <c r="T7" s="63">
        <v>16.9130018849716</v>
      </c>
      <c r="U7" s="65">
        <v>1.05976626810111</v>
      </c>
      <c r="V7" s="53"/>
      <c r="W7" s="53"/>
    </row>
    <row r="8" spans="1:23" ht="14.25" thickBot="1" x14ac:dyDescent="0.2">
      <c r="A8" s="47">
        <v>41702</v>
      </c>
      <c r="B8" s="50" t="s">
        <v>6</v>
      </c>
      <c r="C8" s="51"/>
      <c r="D8" s="66">
        <v>788666.97309999994</v>
      </c>
      <c r="E8" s="66">
        <v>736857</v>
      </c>
      <c r="F8" s="67">
        <v>107.03121136122699</v>
      </c>
      <c r="G8" s="66">
        <v>585350.97450000001</v>
      </c>
      <c r="H8" s="67">
        <v>34.734032650013098</v>
      </c>
      <c r="I8" s="66">
        <v>-75108.531900000002</v>
      </c>
      <c r="J8" s="67">
        <v>-9.5234787891234003</v>
      </c>
      <c r="K8" s="66">
        <v>134519.0822</v>
      </c>
      <c r="L8" s="67">
        <v>22.980927351304899</v>
      </c>
      <c r="M8" s="67">
        <v>-1.5583485307187099</v>
      </c>
      <c r="N8" s="66">
        <v>3708749.6721999999</v>
      </c>
      <c r="O8" s="66">
        <v>70735781.214499995</v>
      </c>
      <c r="P8" s="66">
        <v>43493</v>
      </c>
      <c r="Q8" s="66">
        <v>42230</v>
      </c>
      <c r="R8" s="67">
        <v>2.9907648591049001</v>
      </c>
      <c r="S8" s="66">
        <v>18.133193228795399</v>
      </c>
      <c r="T8" s="66">
        <v>18.074430194174798</v>
      </c>
      <c r="U8" s="68">
        <v>0.32406335651553497</v>
      </c>
      <c r="V8" s="53"/>
      <c r="W8" s="53"/>
    </row>
    <row r="9" spans="1:23" ht="12" customHeight="1" thickBot="1" x14ac:dyDescent="0.2">
      <c r="A9" s="48"/>
      <c r="B9" s="50" t="s">
        <v>7</v>
      </c>
      <c r="C9" s="51"/>
      <c r="D9" s="66">
        <v>111938.1746</v>
      </c>
      <c r="E9" s="66">
        <v>102047</v>
      </c>
      <c r="F9" s="67">
        <v>109.692763726518</v>
      </c>
      <c r="G9" s="66">
        <v>86960.250199999995</v>
      </c>
      <c r="H9" s="67">
        <v>28.7233814789553</v>
      </c>
      <c r="I9" s="66">
        <v>23400.366600000001</v>
      </c>
      <c r="J9" s="67">
        <v>20.9047241333164</v>
      </c>
      <c r="K9" s="66">
        <v>16592.116000000002</v>
      </c>
      <c r="L9" s="67">
        <v>19.080115296172401</v>
      </c>
      <c r="M9" s="67">
        <v>0.41033046056331801</v>
      </c>
      <c r="N9" s="66">
        <v>635379.87919999997</v>
      </c>
      <c r="O9" s="66">
        <v>11866207.493799999</v>
      </c>
      <c r="P9" s="66">
        <v>7900</v>
      </c>
      <c r="Q9" s="66">
        <v>7036</v>
      </c>
      <c r="R9" s="67">
        <v>12.279704377487199</v>
      </c>
      <c r="S9" s="66">
        <v>14.169389189873399</v>
      </c>
      <c r="T9" s="66">
        <v>15.0266040932348</v>
      </c>
      <c r="U9" s="68">
        <v>-6.0497660970030402</v>
      </c>
      <c r="V9" s="53"/>
      <c r="W9" s="53"/>
    </row>
    <row r="10" spans="1:23" ht="14.25" thickBot="1" x14ac:dyDescent="0.2">
      <c r="A10" s="48"/>
      <c r="B10" s="50" t="s">
        <v>8</v>
      </c>
      <c r="C10" s="51"/>
      <c r="D10" s="66">
        <v>121555.5463</v>
      </c>
      <c r="E10" s="66">
        <v>144547</v>
      </c>
      <c r="F10" s="67">
        <v>84.094132911786502</v>
      </c>
      <c r="G10" s="66">
        <v>105704.1398</v>
      </c>
      <c r="H10" s="67">
        <v>14.9960129565332</v>
      </c>
      <c r="I10" s="66">
        <v>29562.918000000001</v>
      </c>
      <c r="J10" s="67">
        <v>24.3205011205647</v>
      </c>
      <c r="K10" s="66">
        <v>20381.103200000001</v>
      </c>
      <c r="L10" s="67">
        <v>19.2812724634651</v>
      </c>
      <c r="M10" s="67">
        <v>0.45050627092649198</v>
      </c>
      <c r="N10" s="66">
        <v>688939.74349999998</v>
      </c>
      <c r="O10" s="66">
        <v>17074303.535399999</v>
      </c>
      <c r="P10" s="66">
        <v>92499</v>
      </c>
      <c r="Q10" s="66">
        <v>86810</v>
      </c>
      <c r="R10" s="67">
        <v>6.5533924663057297</v>
      </c>
      <c r="S10" s="66">
        <v>1.31412822084563</v>
      </c>
      <c r="T10" s="66">
        <v>1.26503231540145</v>
      </c>
      <c r="U10" s="68">
        <v>3.7360057158339002</v>
      </c>
      <c r="V10" s="53"/>
      <c r="W10" s="53"/>
    </row>
    <row r="11" spans="1:23" ht="14.25" thickBot="1" x14ac:dyDescent="0.2">
      <c r="A11" s="48"/>
      <c r="B11" s="50" t="s">
        <v>9</v>
      </c>
      <c r="C11" s="51"/>
      <c r="D11" s="66">
        <v>73486.562300000005</v>
      </c>
      <c r="E11" s="66">
        <v>55767</v>
      </c>
      <c r="F11" s="67">
        <v>131.77427923323799</v>
      </c>
      <c r="G11" s="66">
        <v>46339.343200000003</v>
      </c>
      <c r="H11" s="67">
        <v>58.583521529066502</v>
      </c>
      <c r="I11" s="66">
        <v>14886.999900000001</v>
      </c>
      <c r="J11" s="67">
        <v>20.258125341644998</v>
      </c>
      <c r="K11" s="66">
        <v>8824.8071</v>
      </c>
      <c r="L11" s="67">
        <v>19.043876090155699</v>
      </c>
      <c r="M11" s="67">
        <v>0.68694904390601397</v>
      </c>
      <c r="N11" s="66">
        <v>409128.06819999998</v>
      </c>
      <c r="O11" s="66">
        <v>7605844.7631999999</v>
      </c>
      <c r="P11" s="66">
        <v>5925</v>
      </c>
      <c r="Q11" s="66">
        <v>5921</v>
      </c>
      <c r="R11" s="67">
        <v>6.7556156054716002E-2</v>
      </c>
      <c r="S11" s="66">
        <v>12.4027953248945</v>
      </c>
      <c r="T11" s="66">
        <v>17.456387485222098</v>
      </c>
      <c r="U11" s="68">
        <v>-40.745590231454997</v>
      </c>
      <c r="V11" s="53"/>
      <c r="W11" s="53"/>
    </row>
    <row r="12" spans="1:23" ht="14.25" thickBot="1" x14ac:dyDescent="0.2">
      <c r="A12" s="48"/>
      <c r="B12" s="50" t="s">
        <v>10</v>
      </c>
      <c r="C12" s="51"/>
      <c r="D12" s="66">
        <v>165329.01180000001</v>
      </c>
      <c r="E12" s="66">
        <v>205334</v>
      </c>
      <c r="F12" s="67">
        <v>80.517114457420604</v>
      </c>
      <c r="G12" s="66">
        <v>161013.85500000001</v>
      </c>
      <c r="H12" s="67">
        <v>2.67999098586886</v>
      </c>
      <c r="I12" s="66">
        <v>23918.816299999999</v>
      </c>
      <c r="J12" s="67">
        <v>14.467404141346201</v>
      </c>
      <c r="K12" s="66">
        <v>17066.609</v>
      </c>
      <c r="L12" s="67">
        <v>10.599466114267001</v>
      </c>
      <c r="M12" s="67">
        <v>0.40149787810806498</v>
      </c>
      <c r="N12" s="66">
        <v>806123.80249999999</v>
      </c>
      <c r="O12" s="66">
        <v>20294420.364599999</v>
      </c>
      <c r="P12" s="66">
        <v>1902</v>
      </c>
      <c r="Q12" s="66">
        <v>2003</v>
      </c>
      <c r="R12" s="67">
        <v>-5.0424363454817804</v>
      </c>
      <c r="S12" s="66">
        <v>86.923770662460598</v>
      </c>
      <c r="T12" s="66">
        <v>96.620661407888207</v>
      </c>
      <c r="U12" s="68">
        <v>-11.155625983003301</v>
      </c>
      <c r="V12" s="53"/>
      <c r="W12" s="53"/>
    </row>
    <row r="13" spans="1:23" ht="14.25" thickBot="1" x14ac:dyDescent="0.2">
      <c r="A13" s="48"/>
      <c r="B13" s="50" t="s">
        <v>11</v>
      </c>
      <c r="C13" s="51"/>
      <c r="D13" s="66">
        <v>386574.16149999999</v>
      </c>
      <c r="E13" s="66">
        <v>294931</v>
      </c>
      <c r="F13" s="67">
        <v>131.072746337279</v>
      </c>
      <c r="G13" s="66">
        <v>278681.40519999998</v>
      </c>
      <c r="H13" s="67">
        <v>38.715448640202297</v>
      </c>
      <c r="I13" s="66">
        <v>50524.880899999996</v>
      </c>
      <c r="J13" s="67">
        <v>13.069906354824999</v>
      </c>
      <c r="K13" s="66">
        <v>48843.1872</v>
      </c>
      <c r="L13" s="67">
        <v>17.526532552448899</v>
      </c>
      <c r="M13" s="67">
        <v>3.4430466077365003E-2</v>
      </c>
      <c r="N13" s="66">
        <v>1808669.6915</v>
      </c>
      <c r="O13" s="66">
        <v>32816721.956099998</v>
      </c>
      <c r="P13" s="66">
        <v>15676</v>
      </c>
      <c r="Q13" s="66">
        <v>15214</v>
      </c>
      <c r="R13" s="67">
        <v>3.0366767451032</v>
      </c>
      <c r="S13" s="66">
        <v>24.660255262822201</v>
      </c>
      <c r="T13" s="66">
        <v>25.2185299855396</v>
      </c>
      <c r="U13" s="68">
        <v>-2.2638643305494801</v>
      </c>
      <c r="V13" s="53"/>
      <c r="W13" s="53"/>
    </row>
    <row r="14" spans="1:23" ht="14.25" thickBot="1" x14ac:dyDescent="0.2">
      <c r="A14" s="48"/>
      <c r="B14" s="50" t="s">
        <v>12</v>
      </c>
      <c r="C14" s="51"/>
      <c r="D14" s="66">
        <v>128970.7971</v>
      </c>
      <c r="E14" s="66">
        <v>135704</v>
      </c>
      <c r="F14" s="67">
        <v>95.038316556623201</v>
      </c>
      <c r="G14" s="66">
        <v>121663.3138</v>
      </c>
      <c r="H14" s="67">
        <v>6.0063161784435799</v>
      </c>
      <c r="I14" s="66">
        <v>17245.454699999998</v>
      </c>
      <c r="J14" s="67">
        <v>13.3715965844798</v>
      </c>
      <c r="K14" s="66">
        <v>9480.5923999999995</v>
      </c>
      <c r="L14" s="67">
        <v>7.7924824697648498</v>
      </c>
      <c r="M14" s="67">
        <v>0.81902712113221998</v>
      </c>
      <c r="N14" s="66">
        <v>615307.6997</v>
      </c>
      <c r="O14" s="66">
        <v>14782541.375399999</v>
      </c>
      <c r="P14" s="66">
        <v>2378</v>
      </c>
      <c r="Q14" s="66">
        <v>2664</v>
      </c>
      <c r="R14" s="67">
        <v>-10.7357357357357</v>
      </c>
      <c r="S14" s="66">
        <v>54.2349861648444</v>
      </c>
      <c r="T14" s="66">
        <v>48.283769669669702</v>
      </c>
      <c r="U14" s="68">
        <v>10.9730211363682</v>
      </c>
      <c r="V14" s="53"/>
      <c r="W14" s="53"/>
    </row>
    <row r="15" spans="1:23" ht="14.25" thickBot="1" x14ac:dyDescent="0.2">
      <c r="A15" s="48"/>
      <c r="B15" s="50" t="s">
        <v>13</v>
      </c>
      <c r="C15" s="51"/>
      <c r="D15" s="66">
        <v>142431.603</v>
      </c>
      <c r="E15" s="66">
        <v>77236</v>
      </c>
      <c r="F15" s="67">
        <v>184.41090035734601</v>
      </c>
      <c r="G15" s="66">
        <v>60472.674599999998</v>
      </c>
      <c r="H15" s="67">
        <v>135.53051678650201</v>
      </c>
      <c r="I15" s="66">
        <v>-18979.8151</v>
      </c>
      <c r="J15" s="67">
        <v>-13.3255644816411</v>
      </c>
      <c r="K15" s="66">
        <v>10258.0389</v>
      </c>
      <c r="L15" s="67">
        <v>16.9630977426621</v>
      </c>
      <c r="M15" s="67">
        <v>-2.8502381678431701</v>
      </c>
      <c r="N15" s="66">
        <v>678271.6875</v>
      </c>
      <c r="O15" s="66">
        <v>10516136.005000001</v>
      </c>
      <c r="P15" s="66">
        <v>6778</v>
      </c>
      <c r="Q15" s="66">
        <v>6374</v>
      </c>
      <c r="R15" s="67">
        <v>6.3382491371195604</v>
      </c>
      <c r="S15" s="66">
        <v>21.013809825907298</v>
      </c>
      <c r="T15" s="66">
        <v>21.272142955757801</v>
      </c>
      <c r="U15" s="68">
        <v>-1.22934932784975</v>
      </c>
      <c r="V15" s="53"/>
      <c r="W15" s="53"/>
    </row>
    <row r="16" spans="1:23" ht="14.25" thickBot="1" x14ac:dyDescent="0.2">
      <c r="A16" s="48"/>
      <c r="B16" s="50" t="s">
        <v>14</v>
      </c>
      <c r="C16" s="51"/>
      <c r="D16" s="66">
        <v>602201.4828</v>
      </c>
      <c r="E16" s="66">
        <v>570929</v>
      </c>
      <c r="F16" s="67">
        <v>105.47747317092001</v>
      </c>
      <c r="G16" s="66">
        <v>495180.95939999999</v>
      </c>
      <c r="H16" s="67">
        <v>21.612406811779401</v>
      </c>
      <c r="I16" s="66">
        <v>45096.180800000002</v>
      </c>
      <c r="J16" s="67">
        <v>7.4885535967664003</v>
      </c>
      <c r="K16" s="66">
        <v>49548.434600000001</v>
      </c>
      <c r="L16" s="67">
        <v>10.006126782426501</v>
      </c>
      <c r="M16" s="67">
        <v>-8.9856598617951006E-2</v>
      </c>
      <c r="N16" s="66">
        <v>3056238.7135999999</v>
      </c>
      <c r="O16" s="66">
        <v>82939208.571199998</v>
      </c>
      <c r="P16" s="66">
        <v>37486</v>
      </c>
      <c r="Q16" s="66">
        <v>34317</v>
      </c>
      <c r="R16" s="67">
        <v>9.2344901943643105</v>
      </c>
      <c r="S16" s="66">
        <v>16.064703697380398</v>
      </c>
      <c r="T16" s="66">
        <v>16.3430972171227</v>
      </c>
      <c r="U16" s="68">
        <v>-1.7329514753997499</v>
      </c>
      <c r="V16" s="53"/>
      <c r="W16" s="53"/>
    </row>
    <row r="17" spans="1:23" ht="12" thickBot="1" x14ac:dyDescent="0.2">
      <c r="A17" s="48"/>
      <c r="B17" s="50" t="s">
        <v>15</v>
      </c>
      <c r="C17" s="51"/>
      <c r="D17" s="66">
        <v>534337.94169999997</v>
      </c>
      <c r="E17" s="66">
        <v>468792</v>
      </c>
      <c r="F17" s="67">
        <v>113.981881452755</v>
      </c>
      <c r="G17" s="66">
        <v>376314.68300000002</v>
      </c>
      <c r="H17" s="67">
        <v>41.992318088741698</v>
      </c>
      <c r="I17" s="66">
        <v>46020.097900000001</v>
      </c>
      <c r="J17" s="67">
        <v>8.6125454152828294</v>
      </c>
      <c r="K17" s="66">
        <v>53258.266100000001</v>
      </c>
      <c r="L17" s="67">
        <v>14.1525878489307</v>
      </c>
      <c r="M17" s="67">
        <v>-0.13590694421799801</v>
      </c>
      <c r="N17" s="66">
        <v>2170086.6472</v>
      </c>
      <c r="O17" s="66">
        <v>106206409.0117</v>
      </c>
      <c r="P17" s="66">
        <v>10833</v>
      </c>
      <c r="Q17" s="66">
        <v>10617</v>
      </c>
      <c r="R17" s="67">
        <v>2.03447301497599</v>
      </c>
      <c r="S17" s="66">
        <v>49.325020003692401</v>
      </c>
      <c r="T17" s="66">
        <v>49.9232770933409</v>
      </c>
      <c r="U17" s="68">
        <v>-1.2128876777012401</v>
      </c>
      <c r="V17" s="52"/>
      <c r="W17" s="52"/>
    </row>
    <row r="18" spans="1:23" ht="12" thickBot="1" x14ac:dyDescent="0.2">
      <c r="A18" s="48"/>
      <c r="B18" s="50" t="s">
        <v>16</v>
      </c>
      <c r="C18" s="51"/>
      <c r="D18" s="66">
        <v>1703173.9421000001</v>
      </c>
      <c r="E18" s="66">
        <v>1407328</v>
      </c>
      <c r="F18" s="67">
        <v>121.021818801303</v>
      </c>
      <c r="G18" s="66">
        <v>1179225.8115999999</v>
      </c>
      <c r="H18" s="67">
        <v>44.431535109386303</v>
      </c>
      <c r="I18" s="66">
        <v>223672.18340000001</v>
      </c>
      <c r="J18" s="67">
        <v>13.1326682419891</v>
      </c>
      <c r="K18" s="66">
        <v>167682.80840000001</v>
      </c>
      <c r="L18" s="67">
        <v>14.219736945249201</v>
      </c>
      <c r="M18" s="67">
        <v>0.33390050855088099</v>
      </c>
      <c r="N18" s="66">
        <v>8629251.6795000006</v>
      </c>
      <c r="O18" s="66">
        <v>250097818.4285</v>
      </c>
      <c r="P18" s="66">
        <v>89379</v>
      </c>
      <c r="Q18" s="66">
        <v>82682</v>
      </c>
      <c r="R18" s="67">
        <v>8.0997073123533401</v>
      </c>
      <c r="S18" s="66">
        <v>19.055638820080802</v>
      </c>
      <c r="T18" s="66">
        <v>19.251419134757299</v>
      </c>
      <c r="U18" s="68">
        <v>-1.02741407162994</v>
      </c>
      <c r="V18" s="52"/>
      <c r="W18" s="52"/>
    </row>
    <row r="19" spans="1:23" ht="12" thickBot="1" x14ac:dyDescent="0.2">
      <c r="A19" s="48"/>
      <c r="B19" s="50" t="s">
        <v>17</v>
      </c>
      <c r="C19" s="51"/>
      <c r="D19" s="66">
        <v>697462.34019999998</v>
      </c>
      <c r="E19" s="66">
        <v>624703</v>
      </c>
      <c r="F19" s="67">
        <v>111.647029100228</v>
      </c>
      <c r="G19" s="66">
        <v>511561.91029999999</v>
      </c>
      <c r="H19" s="67">
        <v>36.339771620404797</v>
      </c>
      <c r="I19" s="66">
        <v>82042.491299999994</v>
      </c>
      <c r="J19" s="67">
        <v>11.7629994583613</v>
      </c>
      <c r="K19" s="66">
        <v>69634.941000000006</v>
      </c>
      <c r="L19" s="67">
        <v>13.6122216290817</v>
      </c>
      <c r="M19" s="67">
        <v>0.17817994991910699</v>
      </c>
      <c r="N19" s="66">
        <v>3264189.2577</v>
      </c>
      <c r="O19" s="66">
        <v>72473926.293899998</v>
      </c>
      <c r="P19" s="66">
        <v>18785</v>
      </c>
      <c r="Q19" s="66">
        <v>18007</v>
      </c>
      <c r="R19" s="67">
        <v>4.3205420114399899</v>
      </c>
      <c r="S19" s="66">
        <v>37.128684599414399</v>
      </c>
      <c r="T19" s="66">
        <v>37.213396651302297</v>
      </c>
      <c r="U19" s="68">
        <v>-0.22815796681678599</v>
      </c>
      <c r="V19" s="52"/>
      <c r="W19" s="52"/>
    </row>
    <row r="20" spans="1:23" ht="12" thickBot="1" x14ac:dyDescent="0.2">
      <c r="A20" s="48"/>
      <c r="B20" s="50" t="s">
        <v>18</v>
      </c>
      <c r="C20" s="51"/>
      <c r="D20" s="66">
        <v>1084406.2664000001</v>
      </c>
      <c r="E20" s="66">
        <v>753216</v>
      </c>
      <c r="F20" s="67">
        <v>143.970158148526</v>
      </c>
      <c r="G20" s="66">
        <v>549055.82559999998</v>
      </c>
      <c r="H20" s="67">
        <v>97.503826721987096</v>
      </c>
      <c r="I20" s="66">
        <v>63422.9133</v>
      </c>
      <c r="J20" s="67">
        <v>5.8486302841600804</v>
      </c>
      <c r="K20" s="66">
        <v>63804.627500000002</v>
      </c>
      <c r="L20" s="67">
        <v>11.6207905508106</v>
      </c>
      <c r="M20" s="67">
        <v>-5.9825472690050001E-3</v>
      </c>
      <c r="N20" s="66">
        <v>4603716.7909000004</v>
      </c>
      <c r="O20" s="66">
        <v>101518229.6558</v>
      </c>
      <c r="P20" s="66">
        <v>42821</v>
      </c>
      <c r="Q20" s="66">
        <v>40741</v>
      </c>
      <c r="R20" s="67">
        <v>5.1054220564051001</v>
      </c>
      <c r="S20" s="66">
        <v>25.324169599028501</v>
      </c>
      <c r="T20" s="66">
        <v>24.799315804717601</v>
      </c>
      <c r="U20" s="68">
        <v>2.0725409860272199</v>
      </c>
      <c r="V20" s="52"/>
      <c r="W20" s="52"/>
    </row>
    <row r="21" spans="1:23" ht="12" thickBot="1" x14ac:dyDescent="0.2">
      <c r="A21" s="48"/>
      <c r="B21" s="50" t="s">
        <v>19</v>
      </c>
      <c r="C21" s="51"/>
      <c r="D21" s="66">
        <v>420280.02269999997</v>
      </c>
      <c r="E21" s="66">
        <v>320986</v>
      </c>
      <c r="F21" s="67">
        <v>130.93406650134301</v>
      </c>
      <c r="G21" s="66">
        <v>271642.07679999998</v>
      </c>
      <c r="H21" s="67">
        <v>54.7183071381966</v>
      </c>
      <c r="I21" s="66">
        <v>48650.114500000003</v>
      </c>
      <c r="J21" s="67">
        <v>11.575642874352599</v>
      </c>
      <c r="K21" s="66">
        <v>50240.895100000002</v>
      </c>
      <c r="L21" s="67">
        <v>18.4952551135848</v>
      </c>
      <c r="M21" s="67">
        <v>-3.1663062468008998E-2</v>
      </c>
      <c r="N21" s="66">
        <v>1926452.3770000001</v>
      </c>
      <c r="O21" s="66">
        <v>42097115.022500001</v>
      </c>
      <c r="P21" s="66">
        <v>38760</v>
      </c>
      <c r="Q21" s="66">
        <v>37239</v>
      </c>
      <c r="R21" s="67">
        <v>4.0844276162088198</v>
      </c>
      <c r="S21" s="66">
        <v>10.843137840557301</v>
      </c>
      <c r="T21" s="66">
        <v>10.622700177233501</v>
      </c>
      <c r="U21" s="68">
        <v>2.0329692987874002</v>
      </c>
      <c r="V21" s="52"/>
      <c r="W21" s="52"/>
    </row>
    <row r="22" spans="1:23" ht="12" thickBot="1" x14ac:dyDescent="0.2">
      <c r="A22" s="48"/>
      <c r="B22" s="50" t="s">
        <v>20</v>
      </c>
      <c r="C22" s="51"/>
      <c r="D22" s="66">
        <v>1073920.6026999999</v>
      </c>
      <c r="E22" s="66">
        <v>837373</v>
      </c>
      <c r="F22" s="67">
        <v>128.248773569246</v>
      </c>
      <c r="G22" s="66">
        <v>688671.17909999995</v>
      </c>
      <c r="H22" s="67">
        <v>55.940982473445303</v>
      </c>
      <c r="I22" s="66">
        <v>101953.4452</v>
      </c>
      <c r="J22" s="67">
        <v>9.4935738213489405</v>
      </c>
      <c r="K22" s="66">
        <v>86749.6351</v>
      </c>
      <c r="L22" s="67">
        <v>12.596669895982901</v>
      </c>
      <c r="M22" s="67">
        <v>0.17526079599613201</v>
      </c>
      <c r="N22" s="66">
        <v>5346036.0920000002</v>
      </c>
      <c r="O22" s="66">
        <v>110707168.53740001</v>
      </c>
      <c r="P22" s="66">
        <v>65908</v>
      </c>
      <c r="Q22" s="66">
        <v>59734</v>
      </c>
      <c r="R22" s="67">
        <v>10.335822144842099</v>
      </c>
      <c r="S22" s="66">
        <v>16.294237462826999</v>
      </c>
      <c r="T22" s="66">
        <v>16.679649583151999</v>
      </c>
      <c r="U22" s="68">
        <v>-2.3653277497904699</v>
      </c>
      <c r="V22" s="52"/>
      <c r="W22" s="52"/>
    </row>
    <row r="23" spans="1:23" ht="12" thickBot="1" x14ac:dyDescent="0.2">
      <c r="A23" s="48"/>
      <c r="B23" s="50" t="s">
        <v>21</v>
      </c>
      <c r="C23" s="51"/>
      <c r="D23" s="66">
        <v>2993396.8876</v>
      </c>
      <c r="E23" s="66">
        <v>2765188</v>
      </c>
      <c r="F23" s="67">
        <v>108.252924849956</v>
      </c>
      <c r="G23" s="66">
        <v>2158616.5932999998</v>
      </c>
      <c r="H23" s="67">
        <v>38.672003953412798</v>
      </c>
      <c r="I23" s="66">
        <v>79487.249599999996</v>
      </c>
      <c r="J23" s="67">
        <v>2.6554196648386998</v>
      </c>
      <c r="K23" s="66">
        <v>293784.15610000002</v>
      </c>
      <c r="L23" s="67">
        <v>13.609834975412401</v>
      </c>
      <c r="M23" s="67">
        <v>-0.72943656780135002</v>
      </c>
      <c r="N23" s="66">
        <v>12514650.1285</v>
      </c>
      <c r="O23" s="66">
        <v>200886651.4831</v>
      </c>
      <c r="P23" s="66">
        <v>90694</v>
      </c>
      <c r="Q23" s="66">
        <v>85210</v>
      </c>
      <c r="R23" s="67">
        <v>6.4358643351719396</v>
      </c>
      <c r="S23" s="66">
        <v>33.005456674090901</v>
      </c>
      <c r="T23" s="66">
        <v>29.9494807815984</v>
      </c>
      <c r="U23" s="68">
        <v>9.2590019967559591</v>
      </c>
      <c r="V23" s="52"/>
      <c r="W23" s="52"/>
    </row>
    <row r="24" spans="1:23" ht="12" thickBot="1" x14ac:dyDescent="0.2">
      <c r="A24" s="48"/>
      <c r="B24" s="50" t="s">
        <v>22</v>
      </c>
      <c r="C24" s="51"/>
      <c r="D24" s="66">
        <v>244789.88949999999</v>
      </c>
      <c r="E24" s="66">
        <v>225282</v>
      </c>
      <c r="F24" s="67">
        <v>108.65932009658999</v>
      </c>
      <c r="G24" s="66">
        <v>186822.4737</v>
      </c>
      <c r="H24" s="67">
        <v>31.028074220387499</v>
      </c>
      <c r="I24" s="66">
        <v>489225.26299999998</v>
      </c>
      <c r="J24" s="67">
        <v>199.855175391139</v>
      </c>
      <c r="K24" s="66">
        <v>29603.577300000001</v>
      </c>
      <c r="L24" s="67">
        <v>15.8458330594303</v>
      </c>
      <c r="M24" s="67">
        <v>15.525883275599901</v>
      </c>
      <c r="N24" s="66">
        <v>1146524.3037</v>
      </c>
      <c r="O24" s="66">
        <v>27696505.085700002</v>
      </c>
      <c r="P24" s="66">
        <v>28580</v>
      </c>
      <c r="Q24" s="66">
        <v>27422</v>
      </c>
      <c r="R24" s="67">
        <v>4.2228867332798403</v>
      </c>
      <c r="S24" s="66">
        <v>8.5650766095171402</v>
      </c>
      <c r="T24" s="66">
        <v>8.1512190467507804</v>
      </c>
      <c r="U24" s="68">
        <v>4.8319189848984996</v>
      </c>
      <c r="V24" s="52"/>
      <c r="W24" s="52"/>
    </row>
    <row r="25" spans="1:23" ht="12" thickBot="1" x14ac:dyDescent="0.2">
      <c r="A25" s="48"/>
      <c r="B25" s="50" t="s">
        <v>23</v>
      </c>
      <c r="C25" s="51"/>
      <c r="D25" s="66">
        <v>220301.1061</v>
      </c>
      <c r="E25" s="66">
        <v>154817</v>
      </c>
      <c r="F25" s="67">
        <v>142.29774901981</v>
      </c>
      <c r="G25" s="66">
        <v>131817.29999999999</v>
      </c>
      <c r="H25" s="67">
        <v>67.1260950573255</v>
      </c>
      <c r="I25" s="66">
        <v>21834.890100000001</v>
      </c>
      <c r="J25" s="67">
        <v>9.9113846891393393</v>
      </c>
      <c r="K25" s="66">
        <v>12593.962299999999</v>
      </c>
      <c r="L25" s="67">
        <v>9.5541042791803505</v>
      </c>
      <c r="M25" s="67">
        <v>0.73375857255027699</v>
      </c>
      <c r="N25" s="66">
        <v>1036415.1528</v>
      </c>
      <c r="O25" s="66">
        <v>31295431.903200001</v>
      </c>
      <c r="P25" s="66">
        <v>16561</v>
      </c>
      <c r="Q25" s="66">
        <v>15170</v>
      </c>
      <c r="R25" s="67">
        <v>9.1694133157547792</v>
      </c>
      <c r="S25" s="66">
        <v>13.302403604854799</v>
      </c>
      <c r="T25" s="66">
        <v>13.5545364798945</v>
      </c>
      <c r="U25" s="68">
        <v>-1.89539336295384</v>
      </c>
      <c r="V25" s="52"/>
      <c r="W25" s="52"/>
    </row>
    <row r="26" spans="1:23" ht="12" thickBot="1" x14ac:dyDescent="0.2">
      <c r="A26" s="48"/>
      <c r="B26" s="50" t="s">
        <v>24</v>
      </c>
      <c r="C26" s="51"/>
      <c r="D26" s="66">
        <v>536461.95609999995</v>
      </c>
      <c r="E26" s="66">
        <v>483655</v>
      </c>
      <c r="F26" s="67">
        <v>110.918310800054</v>
      </c>
      <c r="G26" s="66">
        <v>329434.89010000002</v>
      </c>
      <c r="H26" s="67">
        <v>62.843090462323801</v>
      </c>
      <c r="I26" s="66">
        <v>114965.5594</v>
      </c>
      <c r="J26" s="67">
        <v>21.430328486997102</v>
      </c>
      <c r="K26" s="66">
        <v>67566.834600000002</v>
      </c>
      <c r="L26" s="67">
        <v>20.509920664289702</v>
      </c>
      <c r="M26" s="67">
        <v>0.70150873695065796</v>
      </c>
      <c r="N26" s="66">
        <v>2231204.7001999998</v>
      </c>
      <c r="O26" s="66">
        <v>55336208.452500001</v>
      </c>
      <c r="P26" s="66">
        <v>41830</v>
      </c>
      <c r="Q26" s="66">
        <v>38474</v>
      </c>
      <c r="R26" s="67">
        <v>8.7227738212819101</v>
      </c>
      <c r="S26" s="66">
        <v>12.824813676787</v>
      </c>
      <c r="T26" s="66">
        <v>12.546862060092501</v>
      </c>
      <c r="U26" s="68">
        <v>2.1672955545354902</v>
      </c>
      <c r="V26" s="52"/>
      <c r="W26" s="52"/>
    </row>
    <row r="27" spans="1:23" ht="12" thickBot="1" x14ac:dyDescent="0.2">
      <c r="A27" s="48"/>
      <c r="B27" s="50" t="s">
        <v>25</v>
      </c>
      <c r="C27" s="51"/>
      <c r="D27" s="66">
        <v>276210.0626</v>
      </c>
      <c r="E27" s="66">
        <v>243271</v>
      </c>
      <c r="F27" s="67">
        <v>113.540069552063</v>
      </c>
      <c r="G27" s="66">
        <v>197423.08960000001</v>
      </c>
      <c r="H27" s="67">
        <v>39.907679066126803</v>
      </c>
      <c r="I27" s="66">
        <v>72946.904599999994</v>
      </c>
      <c r="J27" s="67">
        <v>26.4099373908907</v>
      </c>
      <c r="K27" s="66">
        <v>57025.102700000003</v>
      </c>
      <c r="L27" s="67">
        <v>28.884718001090398</v>
      </c>
      <c r="M27" s="67">
        <v>0.279206895667721</v>
      </c>
      <c r="N27" s="66">
        <v>1282782.1372</v>
      </c>
      <c r="O27" s="66">
        <v>19953182.593899999</v>
      </c>
      <c r="P27" s="66">
        <v>39485</v>
      </c>
      <c r="Q27" s="66">
        <v>36660</v>
      </c>
      <c r="R27" s="67">
        <v>7.70594653573378</v>
      </c>
      <c r="S27" s="66">
        <v>6.9953162618715998</v>
      </c>
      <c r="T27" s="66">
        <v>7.1244847354064396</v>
      </c>
      <c r="U27" s="68">
        <v>-1.8464994104538399</v>
      </c>
      <c r="V27" s="52"/>
      <c r="W27" s="52"/>
    </row>
    <row r="28" spans="1:23" ht="12" thickBot="1" x14ac:dyDescent="0.2">
      <c r="A28" s="48"/>
      <c r="B28" s="50" t="s">
        <v>26</v>
      </c>
      <c r="C28" s="51"/>
      <c r="D28" s="66">
        <v>765266.41590000002</v>
      </c>
      <c r="E28" s="66">
        <v>763420</v>
      </c>
      <c r="F28" s="67">
        <v>100.24186108564101</v>
      </c>
      <c r="G28" s="66">
        <v>504873.58350000001</v>
      </c>
      <c r="H28" s="67">
        <v>51.575848075640103</v>
      </c>
      <c r="I28" s="66">
        <v>76330.235000000001</v>
      </c>
      <c r="J28" s="67">
        <v>9.9743348739838495</v>
      </c>
      <c r="K28" s="66">
        <v>39928.176099999997</v>
      </c>
      <c r="L28" s="67">
        <v>7.9085492695420498</v>
      </c>
      <c r="M28" s="67">
        <v>0.91168849808794605</v>
      </c>
      <c r="N28" s="66">
        <v>3311753.9929999998</v>
      </c>
      <c r="O28" s="66">
        <v>74632310.074100003</v>
      </c>
      <c r="P28" s="66">
        <v>42123</v>
      </c>
      <c r="Q28" s="66">
        <v>40775</v>
      </c>
      <c r="R28" s="67">
        <v>3.30594727161251</v>
      </c>
      <c r="S28" s="66">
        <v>18.1674243501175</v>
      </c>
      <c r="T28" s="66">
        <v>17.674435183323101</v>
      </c>
      <c r="U28" s="68">
        <v>2.7135886589846399</v>
      </c>
      <c r="V28" s="52"/>
      <c r="W28" s="52"/>
    </row>
    <row r="29" spans="1:23" ht="12" thickBot="1" x14ac:dyDescent="0.2">
      <c r="A29" s="48"/>
      <c r="B29" s="50" t="s">
        <v>27</v>
      </c>
      <c r="C29" s="51"/>
      <c r="D29" s="66">
        <v>680570.47549999994</v>
      </c>
      <c r="E29" s="66">
        <v>554398</v>
      </c>
      <c r="F29" s="67">
        <v>122.75846512794099</v>
      </c>
      <c r="G29" s="66">
        <v>435679.72639999999</v>
      </c>
      <c r="H29" s="67">
        <v>56.208892509991301</v>
      </c>
      <c r="I29" s="66">
        <v>124779.2761</v>
      </c>
      <c r="J29" s="67">
        <v>18.334512088307601</v>
      </c>
      <c r="K29" s="66">
        <v>75301.948000000004</v>
      </c>
      <c r="L29" s="67">
        <v>17.283785183721101</v>
      </c>
      <c r="M29" s="67">
        <v>0.65705243242844102</v>
      </c>
      <c r="N29" s="66">
        <v>2898849.0262000002</v>
      </c>
      <c r="O29" s="66">
        <v>48016378.654600002</v>
      </c>
      <c r="P29" s="66">
        <v>90636</v>
      </c>
      <c r="Q29" s="66">
        <v>88368</v>
      </c>
      <c r="R29" s="67">
        <v>2.56653992395437</v>
      </c>
      <c r="S29" s="66">
        <v>7.5088317611103701</v>
      </c>
      <c r="T29" s="66">
        <v>7.47073665467137</v>
      </c>
      <c r="U29" s="68">
        <v>0.50733732824195799</v>
      </c>
      <c r="V29" s="52"/>
      <c r="W29" s="52"/>
    </row>
    <row r="30" spans="1:23" ht="12" thickBot="1" x14ac:dyDescent="0.2">
      <c r="A30" s="48"/>
      <c r="B30" s="50" t="s">
        <v>28</v>
      </c>
      <c r="C30" s="51"/>
      <c r="D30" s="66">
        <v>916681.30960000004</v>
      </c>
      <c r="E30" s="66">
        <v>977781</v>
      </c>
      <c r="F30" s="67">
        <v>93.751188619946603</v>
      </c>
      <c r="G30" s="66">
        <v>761466.90159999998</v>
      </c>
      <c r="H30" s="67">
        <v>20.383605337784498</v>
      </c>
      <c r="I30" s="66">
        <v>168112.67259999999</v>
      </c>
      <c r="J30" s="67">
        <v>18.339271330115501</v>
      </c>
      <c r="K30" s="66">
        <v>121955.72319999999</v>
      </c>
      <c r="L30" s="67">
        <v>16.015892869899599</v>
      </c>
      <c r="M30" s="67">
        <v>0.37847300798098199</v>
      </c>
      <c r="N30" s="66">
        <v>4337851.1935999999</v>
      </c>
      <c r="O30" s="66">
        <v>83444333.991400003</v>
      </c>
      <c r="P30" s="66">
        <v>57114</v>
      </c>
      <c r="Q30" s="66">
        <v>52359</v>
      </c>
      <c r="R30" s="67">
        <v>9.0815332607574693</v>
      </c>
      <c r="S30" s="66">
        <v>16.050028182232001</v>
      </c>
      <c r="T30" s="66">
        <v>15.839519358658499</v>
      </c>
      <c r="U30" s="68">
        <v>1.31157915228196</v>
      </c>
      <c r="V30" s="52"/>
      <c r="W30" s="52"/>
    </row>
    <row r="31" spans="1:23" ht="12" thickBot="1" x14ac:dyDescent="0.2">
      <c r="A31" s="48"/>
      <c r="B31" s="50" t="s">
        <v>29</v>
      </c>
      <c r="C31" s="51"/>
      <c r="D31" s="66">
        <v>742008.61540000001</v>
      </c>
      <c r="E31" s="66">
        <v>637077</v>
      </c>
      <c r="F31" s="67">
        <v>116.470790092877</v>
      </c>
      <c r="G31" s="66">
        <v>489723.17820000002</v>
      </c>
      <c r="H31" s="67">
        <v>51.515927452583902</v>
      </c>
      <c r="I31" s="66">
        <v>53549.531199999998</v>
      </c>
      <c r="J31" s="67">
        <v>7.2168341564514904</v>
      </c>
      <c r="K31" s="66">
        <v>25439.968799999999</v>
      </c>
      <c r="L31" s="67">
        <v>5.1947651106704402</v>
      </c>
      <c r="M31" s="67">
        <v>1.1049369840422101</v>
      </c>
      <c r="N31" s="66">
        <v>3291153.1902999999</v>
      </c>
      <c r="O31" s="66">
        <v>85519794.524700001</v>
      </c>
      <c r="P31" s="66">
        <v>28984</v>
      </c>
      <c r="Q31" s="66">
        <v>28073</v>
      </c>
      <c r="R31" s="67">
        <v>3.24511096070959</v>
      </c>
      <c r="S31" s="66">
        <v>25.600628463980101</v>
      </c>
      <c r="T31" s="66">
        <v>25.497654967406401</v>
      </c>
      <c r="U31" s="68">
        <v>0.40223034648779898</v>
      </c>
      <c r="V31" s="52"/>
      <c r="W31" s="52"/>
    </row>
    <row r="32" spans="1:23" ht="12" thickBot="1" x14ac:dyDescent="0.2">
      <c r="A32" s="48"/>
      <c r="B32" s="50" t="s">
        <v>30</v>
      </c>
      <c r="C32" s="51"/>
      <c r="D32" s="66">
        <v>162816.7304</v>
      </c>
      <c r="E32" s="66">
        <v>140078</v>
      </c>
      <c r="F32" s="67">
        <v>116.232906237953</v>
      </c>
      <c r="G32" s="66">
        <v>112398.2962</v>
      </c>
      <c r="H32" s="67">
        <v>44.856938142804303</v>
      </c>
      <c r="I32" s="66">
        <v>41600.550199999998</v>
      </c>
      <c r="J32" s="67">
        <v>25.550537772007701</v>
      </c>
      <c r="K32" s="66">
        <v>32172.2664</v>
      </c>
      <c r="L32" s="67">
        <v>28.623446695982899</v>
      </c>
      <c r="M32" s="67">
        <v>0.29305625170379701</v>
      </c>
      <c r="N32" s="66">
        <v>724203.33869999996</v>
      </c>
      <c r="O32" s="66">
        <v>12079235.515900001</v>
      </c>
      <c r="P32" s="66">
        <v>33664</v>
      </c>
      <c r="Q32" s="66">
        <v>32717</v>
      </c>
      <c r="R32" s="67">
        <v>2.8945196686737802</v>
      </c>
      <c r="S32" s="66">
        <v>4.8365235979087497</v>
      </c>
      <c r="T32" s="66">
        <v>4.8046723354830796</v>
      </c>
      <c r="U32" s="68">
        <v>0.65855695275497395</v>
      </c>
      <c r="V32" s="52"/>
      <c r="W32" s="52"/>
    </row>
    <row r="33" spans="1:23" ht="12" thickBot="1" x14ac:dyDescent="0.2">
      <c r="A33" s="48"/>
      <c r="B33" s="50" t="s">
        <v>31</v>
      </c>
      <c r="C33" s="51"/>
      <c r="D33" s="66">
        <v>12.6958</v>
      </c>
      <c r="E33" s="69"/>
      <c r="F33" s="69"/>
      <c r="G33" s="66">
        <v>66.0685</v>
      </c>
      <c r="H33" s="67">
        <v>-80.783883393750401</v>
      </c>
      <c r="I33" s="66">
        <v>0.89849999999999997</v>
      </c>
      <c r="J33" s="67">
        <v>7.0771436223002899</v>
      </c>
      <c r="K33" s="66">
        <v>10.599</v>
      </c>
      <c r="L33" s="67">
        <v>16.042440800078701</v>
      </c>
      <c r="M33" s="67">
        <v>-0.91522785168412102</v>
      </c>
      <c r="N33" s="66">
        <v>69.4482</v>
      </c>
      <c r="O33" s="66">
        <v>3245.5823999999998</v>
      </c>
      <c r="P33" s="66">
        <v>2</v>
      </c>
      <c r="Q33" s="66">
        <v>2</v>
      </c>
      <c r="R33" s="67">
        <v>0</v>
      </c>
      <c r="S33" s="66">
        <v>6.3479000000000001</v>
      </c>
      <c r="T33" s="66">
        <v>5.7692500000000004</v>
      </c>
      <c r="U33" s="68">
        <v>9.1156130373824507</v>
      </c>
      <c r="V33" s="52"/>
      <c r="W33" s="52"/>
    </row>
    <row r="34" spans="1:23" ht="12" thickBot="1" x14ac:dyDescent="0.2">
      <c r="A34" s="48"/>
      <c r="B34" s="50" t="s">
        <v>36</v>
      </c>
      <c r="C34" s="5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48"/>
      <c r="B35" s="50" t="s">
        <v>32</v>
      </c>
      <c r="C35" s="51"/>
      <c r="D35" s="66">
        <v>92910.9908</v>
      </c>
      <c r="E35" s="66">
        <v>100449</v>
      </c>
      <c r="F35" s="67">
        <v>92.495685173570706</v>
      </c>
      <c r="G35" s="66">
        <v>58903.2402</v>
      </c>
      <c r="H35" s="67">
        <v>57.734940360717196</v>
      </c>
      <c r="I35" s="66">
        <v>9994.5776000000005</v>
      </c>
      <c r="J35" s="67">
        <v>10.7571531784806</v>
      </c>
      <c r="K35" s="66">
        <v>9359.8387999999995</v>
      </c>
      <c r="L35" s="67">
        <v>15.890193422670199</v>
      </c>
      <c r="M35" s="67">
        <v>6.7815142286425004E-2</v>
      </c>
      <c r="N35" s="66">
        <v>414134.78779999999</v>
      </c>
      <c r="O35" s="66">
        <v>17605906.978</v>
      </c>
      <c r="P35" s="66">
        <v>7127</v>
      </c>
      <c r="Q35" s="66">
        <v>6654</v>
      </c>
      <c r="R35" s="67">
        <v>7.1085061617072398</v>
      </c>
      <c r="S35" s="66">
        <v>13.0364796969272</v>
      </c>
      <c r="T35" s="66">
        <v>13.171069912834399</v>
      </c>
      <c r="U35" s="68">
        <v>-1.03241226954031</v>
      </c>
      <c r="V35" s="52"/>
      <c r="W35" s="52"/>
    </row>
    <row r="36" spans="1:23" ht="12" customHeight="1" thickBot="1" x14ac:dyDescent="0.2">
      <c r="A36" s="48"/>
      <c r="B36" s="50" t="s">
        <v>37</v>
      </c>
      <c r="C36" s="51"/>
      <c r="D36" s="69"/>
      <c r="E36" s="66">
        <v>542347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48"/>
      <c r="B37" s="50" t="s">
        <v>38</v>
      </c>
      <c r="C37" s="51"/>
      <c r="D37" s="69"/>
      <c r="E37" s="66">
        <v>376507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48"/>
      <c r="B38" s="50" t="s">
        <v>39</v>
      </c>
      <c r="C38" s="51"/>
      <c r="D38" s="69"/>
      <c r="E38" s="66">
        <v>237248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48"/>
      <c r="B39" s="50" t="s">
        <v>33</v>
      </c>
      <c r="C39" s="51"/>
      <c r="D39" s="66">
        <v>226910.25529999999</v>
      </c>
      <c r="E39" s="66">
        <v>411057</v>
      </c>
      <c r="F39" s="67">
        <v>55.201652155297197</v>
      </c>
      <c r="G39" s="66">
        <v>326071.80530000001</v>
      </c>
      <c r="H39" s="67">
        <v>-30.410955006909301</v>
      </c>
      <c r="I39" s="66">
        <v>12945.0146</v>
      </c>
      <c r="J39" s="67">
        <v>5.7049050440163196</v>
      </c>
      <c r="K39" s="66">
        <v>17289.0023</v>
      </c>
      <c r="L39" s="67">
        <v>5.3022070657392097</v>
      </c>
      <c r="M39" s="67">
        <v>-0.25125728047361101</v>
      </c>
      <c r="N39" s="66">
        <v>1288669.6546</v>
      </c>
      <c r="O39" s="66">
        <v>24263426.610399999</v>
      </c>
      <c r="P39" s="66">
        <v>407</v>
      </c>
      <c r="Q39" s="66">
        <v>395</v>
      </c>
      <c r="R39" s="67">
        <v>3.0379746835443</v>
      </c>
      <c r="S39" s="66">
        <v>557.51905479115499</v>
      </c>
      <c r="T39" s="66">
        <v>531.54170278481001</v>
      </c>
      <c r="U39" s="68">
        <v>4.6594554541415096</v>
      </c>
      <c r="V39" s="52"/>
      <c r="W39" s="52"/>
    </row>
    <row r="40" spans="1:23" ht="12" thickBot="1" x14ac:dyDescent="0.2">
      <c r="A40" s="48"/>
      <c r="B40" s="50" t="s">
        <v>34</v>
      </c>
      <c r="C40" s="51"/>
      <c r="D40" s="66">
        <v>519568.84820000001</v>
      </c>
      <c r="E40" s="66">
        <v>398220</v>
      </c>
      <c r="F40" s="67">
        <v>130.472816081563</v>
      </c>
      <c r="G40" s="66">
        <v>382162.56929999997</v>
      </c>
      <c r="H40" s="67">
        <v>35.954928592741197</v>
      </c>
      <c r="I40" s="66">
        <v>38187.8537</v>
      </c>
      <c r="J40" s="67">
        <v>7.3499121112242198</v>
      </c>
      <c r="K40" s="66">
        <v>34349.812599999997</v>
      </c>
      <c r="L40" s="67">
        <v>8.9882723634912498</v>
      </c>
      <c r="M40" s="67">
        <v>0.11173397493295199</v>
      </c>
      <c r="N40" s="66">
        <v>2266005.1718000001</v>
      </c>
      <c r="O40" s="66">
        <v>50138130.238799997</v>
      </c>
      <c r="P40" s="66">
        <v>2978</v>
      </c>
      <c r="Q40" s="66">
        <v>2803</v>
      </c>
      <c r="R40" s="67">
        <v>6.2433107384944702</v>
      </c>
      <c r="S40" s="66">
        <v>174.46905580926801</v>
      </c>
      <c r="T40" s="66">
        <v>180.78679996432399</v>
      </c>
      <c r="U40" s="68">
        <v>-3.6211258929277501</v>
      </c>
      <c r="V40" s="52"/>
      <c r="W40" s="52"/>
    </row>
    <row r="41" spans="1:23" ht="12" thickBot="1" x14ac:dyDescent="0.2">
      <c r="A41" s="48"/>
      <c r="B41" s="50" t="s">
        <v>40</v>
      </c>
      <c r="C41" s="51"/>
      <c r="D41" s="69"/>
      <c r="E41" s="66">
        <v>159219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48"/>
      <c r="B42" s="50" t="s">
        <v>41</v>
      </c>
      <c r="C42" s="51"/>
      <c r="D42" s="69"/>
      <c r="E42" s="66">
        <v>63975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49"/>
      <c r="B43" s="50" t="s">
        <v>35</v>
      </c>
      <c r="C43" s="51"/>
      <c r="D43" s="71">
        <v>10316.1662</v>
      </c>
      <c r="E43" s="72"/>
      <c r="F43" s="72"/>
      <c r="G43" s="71">
        <v>42699.652900000001</v>
      </c>
      <c r="H43" s="73">
        <v>-75.840163796741294</v>
      </c>
      <c r="I43" s="71">
        <v>1053.9675999999999</v>
      </c>
      <c r="J43" s="73">
        <v>10.216659750983901</v>
      </c>
      <c r="K43" s="71">
        <v>3358.6268</v>
      </c>
      <c r="L43" s="73">
        <v>7.8657004727080597</v>
      </c>
      <c r="M43" s="73">
        <v>-0.68619091588264602</v>
      </c>
      <c r="N43" s="71">
        <v>110243.3648</v>
      </c>
      <c r="O43" s="71">
        <v>3607434.9539999999</v>
      </c>
      <c r="P43" s="71">
        <v>27</v>
      </c>
      <c r="Q43" s="71">
        <v>27</v>
      </c>
      <c r="R43" s="73">
        <v>0</v>
      </c>
      <c r="S43" s="71">
        <v>382.08022962963003</v>
      </c>
      <c r="T43" s="71">
        <v>1621.77007777778</v>
      </c>
      <c r="U43" s="74">
        <v>-324.45799390087399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91159</v>
      </c>
      <c r="D2" s="32">
        <v>788667.76396837598</v>
      </c>
      <c r="E2" s="32">
        <v>863775.50507008506</v>
      </c>
      <c r="F2" s="32">
        <v>-75107.741101709398</v>
      </c>
      <c r="G2" s="32">
        <v>863775.50507008506</v>
      </c>
      <c r="H2" s="32">
        <v>-9.5233689689288595E-2</v>
      </c>
    </row>
    <row r="3" spans="1:8" ht="14.25" x14ac:dyDescent="0.2">
      <c r="A3" s="32">
        <v>2</v>
      </c>
      <c r="B3" s="33">
        <v>13</v>
      </c>
      <c r="C3" s="32">
        <v>15892.814</v>
      </c>
      <c r="D3" s="32">
        <v>111938.199089252</v>
      </c>
      <c r="E3" s="32">
        <v>88537.801686022198</v>
      </c>
      <c r="F3" s="32">
        <v>23400.397403229701</v>
      </c>
      <c r="G3" s="32">
        <v>88537.801686022198</v>
      </c>
      <c r="H3" s="32">
        <v>0.20904747077958499</v>
      </c>
    </row>
    <row r="4" spans="1:8" ht="14.25" x14ac:dyDescent="0.2">
      <c r="A4" s="32">
        <v>3</v>
      </c>
      <c r="B4" s="33">
        <v>14</v>
      </c>
      <c r="C4" s="32">
        <v>108522</v>
      </c>
      <c r="D4" s="32">
        <v>121557.592623077</v>
      </c>
      <c r="E4" s="32">
        <v>91992.628311111097</v>
      </c>
      <c r="F4" s="32">
        <v>29564.964311965799</v>
      </c>
      <c r="G4" s="32">
        <v>91992.628311111097</v>
      </c>
      <c r="H4" s="32">
        <v>0.243217751141553</v>
      </c>
    </row>
    <row r="5" spans="1:8" ht="14.25" x14ac:dyDescent="0.2">
      <c r="A5" s="32">
        <v>4</v>
      </c>
      <c r="B5" s="33">
        <v>15</v>
      </c>
      <c r="C5" s="32">
        <v>9748</v>
      </c>
      <c r="D5" s="32">
        <v>73486.590033333297</v>
      </c>
      <c r="E5" s="32">
        <v>58599.562563247899</v>
      </c>
      <c r="F5" s="32">
        <v>14887.027470085501</v>
      </c>
      <c r="G5" s="32">
        <v>58599.562563247899</v>
      </c>
      <c r="H5" s="32">
        <v>0.20258155213533199</v>
      </c>
    </row>
    <row r="6" spans="1:8" ht="14.25" x14ac:dyDescent="0.2">
      <c r="A6" s="32">
        <v>5</v>
      </c>
      <c r="B6" s="33">
        <v>16</v>
      </c>
      <c r="C6" s="32">
        <v>4315</v>
      </c>
      <c r="D6" s="32">
        <v>165329.02704615399</v>
      </c>
      <c r="E6" s="32">
        <v>141410.19880512799</v>
      </c>
      <c r="F6" s="32">
        <v>23918.8282410256</v>
      </c>
      <c r="G6" s="32">
        <v>141410.19880512799</v>
      </c>
      <c r="H6" s="32">
        <v>0.144674100297877</v>
      </c>
    </row>
    <row r="7" spans="1:8" ht="14.25" x14ac:dyDescent="0.2">
      <c r="A7" s="32">
        <v>6</v>
      </c>
      <c r="B7" s="33">
        <v>17</v>
      </c>
      <c r="C7" s="32">
        <v>28429</v>
      </c>
      <c r="D7" s="32">
        <v>386574.315784615</v>
      </c>
      <c r="E7" s="32">
        <v>336049.28076410299</v>
      </c>
      <c r="F7" s="32">
        <v>50525.035020512798</v>
      </c>
      <c r="G7" s="32">
        <v>336049.28076410299</v>
      </c>
      <c r="H7" s="32">
        <v>0.13069941006805899</v>
      </c>
    </row>
    <row r="8" spans="1:8" ht="14.25" x14ac:dyDescent="0.2">
      <c r="A8" s="32">
        <v>7</v>
      </c>
      <c r="B8" s="33">
        <v>18</v>
      </c>
      <c r="C8" s="32">
        <v>38204</v>
      </c>
      <c r="D8" s="32">
        <v>128970.79694529899</v>
      </c>
      <c r="E8" s="32">
        <v>111725.340576068</v>
      </c>
      <c r="F8" s="32">
        <v>17245.4563692308</v>
      </c>
      <c r="G8" s="32">
        <v>111725.340576068</v>
      </c>
      <c r="H8" s="32">
        <v>0.133715978947894</v>
      </c>
    </row>
    <row r="9" spans="1:8" ht="14.25" x14ac:dyDescent="0.2">
      <c r="A9" s="32">
        <v>8</v>
      </c>
      <c r="B9" s="33">
        <v>19</v>
      </c>
      <c r="C9" s="32">
        <v>25015</v>
      </c>
      <c r="D9" s="32">
        <v>142431.68013675199</v>
      </c>
      <c r="E9" s="32">
        <v>161411.418775214</v>
      </c>
      <c r="F9" s="32">
        <v>-18979.738638461498</v>
      </c>
      <c r="G9" s="32">
        <v>161411.418775214</v>
      </c>
      <c r="H9" s="32">
        <v>-0.13325503581955001</v>
      </c>
    </row>
    <row r="10" spans="1:8" ht="14.25" x14ac:dyDescent="0.2">
      <c r="A10" s="32">
        <v>9</v>
      </c>
      <c r="B10" s="33">
        <v>21</v>
      </c>
      <c r="C10" s="32">
        <v>141081</v>
      </c>
      <c r="D10" s="32">
        <v>602201.38260000001</v>
      </c>
      <c r="E10" s="32">
        <v>557105.30200000003</v>
      </c>
      <c r="F10" s="32">
        <v>45096.080600000001</v>
      </c>
      <c r="G10" s="32">
        <v>557105.30200000003</v>
      </c>
      <c r="H10" s="32">
        <v>7.4885382038310799E-2</v>
      </c>
    </row>
    <row r="11" spans="1:8" ht="14.25" x14ac:dyDescent="0.2">
      <c r="A11" s="32">
        <v>10</v>
      </c>
      <c r="B11" s="33">
        <v>22</v>
      </c>
      <c r="C11" s="32">
        <v>37349</v>
      </c>
      <c r="D11" s="32">
        <v>534337.98847008497</v>
      </c>
      <c r="E11" s="32">
        <v>488317.84418290597</v>
      </c>
      <c r="F11" s="32">
        <v>46020.144287179501</v>
      </c>
      <c r="G11" s="32">
        <v>488317.84418290597</v>
      </c>
      <c r="H11" s="32">
        <v>8.6125533426781406E-2</v>
      </c>
    </row>
    <row r="12" spans="1:8" ht="14.25" x14ac:dyDescent="0.2">
      <c r="A12" s="32">
        <v>11</v>
      </c>
      <c r="B12" s="33">
        <v>23</v>
      </c>
      <c r="C12" s="32">
        <v>222937.951</v>
      </c>
      <c r="D12" s="32">
        <v>1703173.9985837601</v>
      </c>
      <c r="E12" s="32">
        <v>1479501.74547179</v>
      </c>
      <c r="F12" s="32">
        <v>223672.25311196601</v>
      </c>
      <c r="G12" s="32">
        <v>1479501.74547179</v>
      </c>
      <c r="H12" s="32">
        <v>0.131326718995215</v>
      </c>
    </row>
    <row r="13" spans="1:8" ht="14.25" x14ac:dyDescent="0.2">
      <c r="A13" s="32">
        <v>12</v>
      </c>
      <c r="B13" s="33">
        <v>24</v>
      </c>
      <c r="C13" s="32">
        <v>34837.877999999997</v>
      </c>
      <c r="D13" s="32">
        <v>697462.34117264999</v>
      </c>
      <c r="E13" s="32">
        <v>615419.84965982905</v>
      </c>
      <c r="F13" s="32">
        <v>82042.491512820503</v>
      </c>
      <c r="G13" s="32">
        <v>615419.84965982905</v>
      </c>
      <c r="H13" s="32">
        <v>0.117629994724707</v>
      </c>
    </row>
    <row r="14" spans="1:8" ht="14.25" x14ac:dyDescent="0.2">
      <c r="A14" s="32">
        <v>13</v>
      </c>
      <c r="B14" s="33">
        <v>25</v>
      </c>
      <c r="C14" s="32">
        <v>97028</v>
      </c>
      <c r="D14" s="32">
        <v>1084406.2885</v>
      </c>
      <c r="E14" s="32">
        <v>1020983.3530999999</v>
      </c>
      <c r="F14" s="32">
        <v>63422.935400000002</v>
      </c>
      <c r="G14" s="32">
        <v>1020983.3530999999</v>
      </c>
      <c r="H14" s="32">
        <v>5.8486322029476102E-2</v>
      </c>
    </row>
    <row r="15" spans="1:8" ht="14.25" x14ac:dyDescent="0.2">
      <c r="A15" s="32">
        <v>14</v>
      </c>
      <c r="B15" s="33">
        <v>26</v>
      </c>
      <c r="C15" s="32">
        <v>86634</v>
      </c>
      <c r="D15" s="32">
        <v>420279.566502564</v>
      </c>
      <c r="E15" s="32">
        <v>371629.908176923</v>
      </c>
      <c r="F15" s="32">
        <v>48649.658325641001</v>
      </c>
      <c r="G15" s="32">
        <v>371629.908176923</v>
      </c>
      <c r="H15" s="32">
        <v>0.11575546898577101</v>
      </c>
    </row>
    <row r="16" spans="1:8" ht="14.25" x14ac:dyDescent="0.2">
      <c r="A16" s="32">
        <v>15</v>
      </c>
      <c r="B16" s="33">
        <v>27</v>
      </c>
      <c r="C16" s="32">
        <v>160893.99100000001</v>
      </c>
      <c r="D16" s="32">
        <v>1073920.6847999999</v>
      </c>
      <c r="E16" s="32">
        <v>971967.15859999997</v>
      </c>
      <c r="F16" s="32">
        <v>101953.52619999999</v>
      </c>
      <c r="G16" s="32">
        <v>971967.15859999997</v>
      </c>
      <c r="H16" s="32">
        <v>9.4935806380326102E-2</v>
      </c>
    </row>
    <row r="17" spans="1:8" ht="14.25" x14ac:dyDescent="0.2">
      <c r="A17" s="32">
        <v>16</v>
      </c>
      <c r="B17" s="33">
        <v>29</v>
      </c>
      <c r="C17" s="32">
        <v>241471</v>
      </c>
      <c r="D17" s="32">
        <v>2993397.9341760701</v>
      </c>
      <c r="E17" s="32">
        <v>2913909.6793606798</v>
      </c>
      <c r="F17" s="32">
        <v>79488.2548153846</v>
      </c>
      <c r="G17" s="32">
        <v>2913909.6793606798</v>
      </c>
      <c r="H17" s="32">
        <v>2.65545231751033E-2</v>
      </c>
    </row>
    <row r="18" spans="1:8" ht="14.25" x14ac:dyDescent="0.2">
      <c r="A18" s="32">
        <v>17</v>
      </c>
      <c r="B18" s="33">
        <v>31</v>
      </c>
      <c r="C18" s="32">
        <v>35567.586000000003</v>
      </c>
      <c r="D18" s="32">
        <v>244789.86775142601</v>
      </c>
      <c r="E18" s="32">
        <v>-244435.36665323301</v>
      </c>
      <c r="F18" s="32">
        <v>489225.23440465803</v>
      </c>
      <c r="G18" s="32">
        <v>-244435.36665323301</v>
      </c>
      <c r="H18" s="32">
        <v>1.9985518146586301</v>
      </c>
    </row>
    <row r="19" spans="1:8" ht="14.25" x14ac:dyDescent="0.2">
      <c r="A19" s="32">
        <v>18</v>
      </c>
      <c r="B19" s="33">
        <v>32</v>
      </c>
      <c r="C19" s="32">
        <v>12914.181</v>
      </c>
      <c r="D19" s="32">
        <v>220301.107755253</v>
      </c>
      <c r="E19" s="32">
        <v>198466.214405101</v>
      </c>
      <c r="F19" s="32">
        <v>21834.893350152401</v>
      </c>
      <c r="G19" s="32">
        <v>198466.214405101</v>
      </c>
      <c r="H19" s="32">
        <v>9.9113860899919595E-2</v>
      </c>
    </row>
    <row r="20" spans="1:8" ht="14.25" x14ac:dyDescent="0.2">
      <c r="A20" s="32">
        <v>19</v>
      </c>
      <c r="B20" s="33">
        <v>33</v>
      </c>
      <c r="C20" s="32">
        <v>44077.319000000003</v>
      </c>
      <c r="D20" s="32">
        <v>536461.97266993404</v>
      </c>
      <c r="E20" s="32">
        <v>421496.41462327598</v>
      </c>
      <c r="F20" s="32">
        <v>114965.558046658</v>
      </c>
      <c r="G20" s="32">
        <v>421496.41462327598</v>
      </c>
      <c r="H20" s="32">
        <v>0.214303275727975</v>
      </c>
    </row>
    <row r="21" spans="1:8" ht="14.25" x14ac:dyDescent="0.2">
      <c r="A21" s="32">
        <v>20</v>
      </c>
      <c r="B21" s="33">
        <v>34</v>
      </c>
      <c r="C21" s="32">
        <v>53204.252999999997</v>
      </c>
      <c r="D21" s="32">
        <v>276210.03282022499</v>
      </c>
      <c r="E21" s="32">
        <v>203263.16959204199</v>
      </c>
      <c r="F21" s="32">
        <v>72946.863228183502</v>
      </c>
      <c r="G21" s="32">
        <v>203263.16959204199</v>
      </c>
      <c r="H21" s="32">
        <v>0.26409925259905997</v>
      </c>
    </row>
    <row r="22" spans="1:8" ht="14.25" x14ac:dyDescent="0.2">
      <c r="A22" s="32">
        <v>21</v>
      </c>
      <c r="B22" s="33">
        <v>35</v>
      </c>
      <c r="C22" s="32">
        <v>35560.6</v>
      </c>
      <c r="D22" s="32">
        <v>765266.41593008803</v>
      </c>
      <c r="E22" s="32">
        <v>688936.19664653204</v>
      </c>
      <c r="F22" s="32">
        <v>76330.219283556595</v>
      </c>
      <c r="G22" s="32">
        <v>688936.19664653204</v>
      </c>
      <c r="H22" s="32">
        <v>9.9743328198698605E-2</v>
      </c>
    </row>
    <row r="23" spans="1:8" ht="14.25" x14ac:dyDescent="0.2">
      <c r="A23" s="32">
        <v>22</v>
      </c>
      <c r="B23" s="33">
        <v>36</v>
      </c>
      <c r="C23" s="32">
        <v>116590.41899999999</v>
      </c>
      <c r="D23" s="32">
        <v>680570.47690000001</v>
      </c>
      <c r="E23" s="32">
        <v>555791.18708983704</v>
      </c>
      <c r="F23" s="32">
        <v>124779.289810163</v>
      </c>
      <c r="G23" s="32">
        <v>555791.18708983704</v>
      </c>
      <c r="H23" s="32">
        <v>0.183345140651022</v>
      </c>
    </row>
    <row r="24" spans="1:8" ht="14.25" x14ac:dyDescent="0.2">
      <c r="A24" s="32">
        <v>23</v>
      </c>
      <c r="B24" s="33">
        <v>37</v>
      </c>
      <c r="C24" s="32">
        <v>86182.430999999997</v>
      </c>
      <c r="D24" s="32">
        <v>916681.31903539796</v>
      </c>
      <c r="E24" s="32">
        <v>748568.64363758895</v>
      </c>
      <c r="F24" s="32">
        <v>168112.67539781</v>
      </c>
      <c r="G24" s="32">
        <v>748568.64363758895</v>
      </c>
      <c r="H24" s="32">
        <v>0.18339271446560099</v>
      </c>
    </row>
    <row r="25" spans="1:8" ht="14.25" x14ac:dyDescent="0.2">
      <c r="A25" s="32">
        <v>24</v>
      </c>
      <c r="B25" s="33">
        <v>38</v>
      </c>
      <c r="C25" s="32">
        <v>152870.29</v>
      </c>
      <c r="D25" s="32">
        <v>742008.66683274298</v>
      </c>
      <c r="E25" s="32">
        <v>688459.10201946902</v>
      </c>
      <c r="F25" s="32">
        <v>53549.564813274301</v>
      </c>
      <c r="G25" s="32">
        <v>688459.10201946902</v>
      </c>
      <c r="H25" s="32">
        <v>7.2168381862505904E-2</v>
      </c>
    </row>
    <row r="26" spans="1:8" ht="14.25" x14ac:dyDescent="0.2">
      <c r="A26" s="32">
        <v>25</v>
      </c>
      <c r="B26" s="33">
        <v>39</v>
      </c>
      <c r="C26" s="32">
        <v>131885.71799999999</v>
      </c>
      <c r="D26" s="32">
        <v>162816.694024469</v>
      </c>
      <c r="E26" s="32">
        <v>121216.166505934</v>
      </c>
      <c r="F26" s="32">
        <v>41600.527518534996</v>
      </c>
      <c r="G26" s="32">
        <v>121216.166505934</v>
      </c>
      <c r="H26" s="32">
        <v>0.25550529549680701</v>
      </c>
    </row>
    <row r="27" spans="1:8" ht="14.25" x14ac:dyDescent="0.2">
      <c r="A27" s="32">
        <v>26</v>
      </c>
      <c r="B27" s="33">
        <v>40</v>
      </c>
      <c r="C27" s="32">
        <v>6</v>
      </c>
      <c r="D27" s="32">
        <v>12.6958</v>
      </c>
      <c r="E27" s="32">
        <v>11.7973</v>
      </c>
      <c r="F27" s="32">
        <v>0.89849999999999997</v>
      </c>
      <c r="G27" s="32">
        <v>11.7973</v>
      </c>
      <c r="H27" s="32">
        <v>7.0771436223002901E-2</v>
      </c>
    </row>
    <row r="28" spans="1:8" ht="14.25" x14ac:dyDescent="0.2">
      <c r="A28" s="32">
        <v>27</v>
      </c>
      <c r="B28" s="33">
        <v>42</v>
      </c>
      <c r="C28" s="32">
        <v>5612.81</v>
      </c>
      <c r="D28" s="32">
        <v>92910.989600000001</v>
      </c>
      <c r="E28" s="32">
        <v>82916.412700000001</v>
      </c>
      <c r="F28" s="32">
        <v>9994.5769</v>
      </c>
      <c r="G28" s="32">
        <v>82916.412700000001</v>
      </c>
      <c r="H28" s="32">
        <v>0.107571525640063</v>
      </c>
    </row>
    <row r="29" spans="1:8" ht="14.25" x14ac:dyDescent="0.2">
      <c r="A29" s="32">
        <v>28</v>
      </c>
      <c r="B29" s="33">
        <v>75</v>
      </c>
      <c r="C29" s="32">
        <v>411</v>
      </c>
      <c r="D29" s="32">
        <v>226910.256410256</v>
      </c>
      <c r="E29" s="32">
        <v>213965.24102564101</v>
      </c>
      <c r="F29" s="32">
        <v>12945.015384615401</v>
      </c>
      <c r="G29" s="32">
        <v>213965.24102564101</v>
      </c>
      <c r="H29" s="32">
        <v>5.7049053618848503E-2</v>
      </c>
    </row>
    <row r="30" spans="1:8" ht="14.25" x14ac:dyDescent="0.2">
      <c r="A30" s="32">
        <v>29</v>
      </c>
      <c r="B30" s="33">
        <v>76</v>
      </c>
      <c r="C30" s="32">
        <v>9970</v>
      </c>
      <c r="D30" s="32">
        <v>519568.83444444399</v>
      </c>
      <c r="E30" s="32">
        <v>481381.00148546998</v>
      </c>
      <c r="F30" s="32">
        <v>38187.832958974403</v>
      </c>
      <c r="G30" s="32">
        <v>481381.00148546998</v>
      </c>
      <c r="H30" s="32">
        <v>7.34990831384396E-2</v>
      </c>
    </row>
    <row r="31" spans="1:8" ht="14.25" x14ac:dyDescent="0.2">
      <c r="A31" s="32">
        <v>30</v>
      </c>
      <c r="B31" s="33">
        <v>99</v>
      </c>
      <c r="C31" s="32">
        <v>27</v>
      </c>
      <c r="D31" s="32">
        <v>10316.1660237501</v>
      </c>
      <c r="E31" s="32">
        <v>9262.1988124952695</v>
      </c>
      <c r="F31" s="32">
        <v>1053.9672112548201</v>
      </c>
      <c r="G31" s="32">
        <v>9262.1988124952695</v>
      </c>
      <c r="H31" s="32">
        <v>0.102166561572231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2014-05-19T06:34:44Z</dcterms:modified>
</cp:coreProperties>
</file>