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<sst xmlns="http://schemas.openxmlformats.org/spreadsheetml/2006/main" count="114" uniqueCount="71">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</sst>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62989712.071500003</v>
      </c>
      <c r="F3" s="25">
        <f>RA!I7</f>
        <v>-2989697.4389</v>
      </c>
      <c r="G3" s="16">
        <f>E3-F3</f>
        <v>65979409.510400005</v>
      </c>
      <c r="H3" s="27">
        <f>RA!J7</f>
        <v>-4.7463265675931003</v>
      </c>
      <c r="I3" s="20">
        <f>SUM(I4:I39)</f>
        <v>62989720.255597509</v>
      </c>
      <c r="J3" s="21">
        <f>SUM(J4:J39)</f>
        <v>65979409.403651118</v>
      </c>
      <c r="K3" s="22">
        <f>E3-I3</f>
        <v>-8.1840975061058998</v>
      </c>
      <c r="L3" s="22">
        <f>G3-J3</f>
        <v>0.10674888640642166</v>
      </c>
    </row>
    <row r="4" spans="1:12" x14ac:dyDescent="0.15">
      <c r="A4" s="38">
        <f>RA!A8</f>
        <v>41706</v>
      </c>
      <c r="B4" s="12">
        <v>12</v>
      </c>
      <c r="C4" s="35" t="s">
        <v>6</v>
      </c>
      <c r="D4" s="35"/>
      <c r="E4" s="15">
        <f>VLOOKUP(C4,RA!B8:D39,3,0)</f>
        <v>1457882.8788000001</v>
      </c>
      <c r="F4" s="25">
        <f>VLOOKUP(C4,RA!B8:I43,8,0)</f>
        <v>3508.5565000000001</v>
      </c>
      <c r="G4" s="16">
        <f t="shared" ref="G4:G39" si="0">E4-F4</f>
        <v>1454374.3223000001</v>
      </c>
      <c r="H4" s="27">
        <f>RA!J8</f>
        <v>0.24066106756723399</v>
      </c>
      <c r="I4" s="20">
        <f>VLOOKUP(B4,RMS!B:D,3,FALSE)</f>
        <v>1457883.96472137</v>
      </c>
      <c r="J4" s="21">
        <f>VLOOKUP(B4,RMS!B:E,4,FALSE)</f>
        <v>1454374.3242273501</v>
      </c>
      <c r="K4" s="22">
        <f t="shared" ref="K4:K39" si="1">E4-I4</f>
        <v>-1.0859213699586689</v>
      </c>
      <c r="L4" s="22">
        <f t="shared" ref="L4:L39" si="2">G4-J4</f>
        <v>-1.9273499492555857E-3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289237.50069999998</v>
      </c>
      <c r="F5" s="25">
        <f>VLOOKUP(C5,RA!B9:I44,8,0)</f>
        <v>59407.016900000002</v>
      </c>
      <c r="G5" s="16">
        <f t="shared" si="0"/>
        <v>229830.48379999999</v>
      </c>
      <c r="H5" s="27">
        <f>RA!J9</f>
        <v>20.539182075707899</v>
      </c>
      <c r="I5" s="20">
        <f>VLOOKUP(B5,RMS!B:D,3,FALSE)</f>
        <v>289237.591332282</v>
      </c>
      <c r="J5" s="21">
        <f>VLOOKUP(B5,RMS!B:E,4,FALSE)</f>
        <v>229830.50382471801</v>
      </c>
      <c r="K5" s="22">
        <f t="shared" si="1"/>
        <v>-9.0632282022852451E-2</v>
      </c>
      <c r="L5" s="22">
        <f t="shared" si="2"/>
        <v>-2.0024718018248677E-2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331255.37910000002</v>
      </c>
      <c r="F6" s="25">
        <f>VLOOKUP(C6,RA!B10:I45,8,0)</f>
        <v>86745.546100000007</v>
      </c>
      <c r="G6" s="16">
        <f t="shared" si="0"/>
        <v>244509.83300000001</v>
      </c>
      <c r="H6" s="27">
        <f>RA!J10</f>
        <v>26.186909427910901</v>
      </c>
      <c r="I6" s="20">
        <f>VLOOKUP(B6,RMS!B:D,3,FALSE)</f>
        <v>331258.95147094002</v>
      </c>
      <c r="J6" s="21">
        <f>VLOOKUP(B6,RMS!B:E,4,FALSE)</f>
        <v>244509.83173333301</v>
      </c>
      <c r="K6" s="22">
        <f t="shared" si="1"/>
        <v>-3.5723709400044754</v>
      </c>
      <c r="L6" s="22">
        <f t="shared" si="2"/>
        <v>1.2666670081671327E-3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103939.8759</v>
      </c>
      <c r="F7" s="25">
        <f>VLOOKUP(C7,RA!B11:I46,8,0)</f>
        <v>15405.236000000001</v>
      </c>
      <c r="G7" s="16">
        <f t="shared" si="0"/>
        <v>88534.639899999995</v>
      </c>
      <c r="H7" s="27">
        <f>RA!J11</f>
        <v>14.821295356193501</v>
      </c>
      <c r="I7" s="20">
        <f>VLOOKUP(B7,RMS!B:D,3,FALSE)</f>
        <v>103939.947640171</v>
      </c>
      <c r="J7" s="21">
        <f>VLOOKUP(B7,RMS!B:E,4,FALSE)</f>
        <v>88534.640461538496</v>
      </c>
      <c r="K7" s="22">
        <f t="shared" si="1"/>
        <v>-7.1740170998964459E-2</v>
      </c>
      <c r="L7" s="22">
        <f t="shared" si="2"/>
        <v>-5.6153850164264441E-4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1738524.5218</v>
      </c>
      <c r="F8" s="25">
        <f>VLOOKUP(C8,RA!B12:I47,8,0)</f>
        <v>-119683.2016</v>
      </c>
      <c r="G8" s="16">
        <f t="shared" si="0"/>
        <v>1858207.7234</v>
      </c>
      <c r="H8" s="27">
        <f>RA!J12</f>
        <v>-6.8841825409563198</v>
      </c>
      <c r="I8" s="20">
        <f>VLOOKUP(B8,RMS!B:D,3,FALSE)</f>
        <v>1738524.55153333</v>
      </c>
      <c r="J8" s="21">
        <f>VLOOKUP(B8,RMS!B:E,4,FALSE)</f>
        <v>1858207.7187974399</v>
      </c>
      <c r="K8" s="22">
        <f t="shared" si="1"/>
        <v>-2.9733330011367798E-2</v>
      </c>
      <c r="L8" s="22">
        <f t="shared" si="2"/>
        <v>4.6025600749999285E-3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3692905.0710999998</v>
      </c>
      <c r="F9" s="25">
        <f>VLOOKUP(C9,RA!B13:I48,8,0)</f>
        <v>-320303.72659999999</v>
      </c>
      <c r="G9" s="16">
        <f t="shared" si="0"/>
        <v>4013208.7977</v>
      </c>
      <c r="H9" s="27">
        <f>RA!J13</f>
        <v>-8.6734893108040705</v>
      </c>
      <c r="I9" s="20">
        <f>VLOOKUP(B9,RMS!B:D,3,FALSE)</f>
        <v>3692906.2393478602</v>
      </c>
      <c r="J9" s="21">
        <f>VLOOKUP(B9,RMS!B:E,4,FALSE)</f>
        <v>4013208.79790085</v>
      </c>
      <c r="K9" s="22">
        <f t="shared" si="1"/>
        <v>-1.1682478603906929</v>
      </c>
      <c r="L9" s="22">
        <f t="shared" si="2"/>
        <v>-2.0084995776414871E-4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330178.37160000001</v>
      </c>
      <c r="F10" s="25">
        <f>VLOOKUP(C10,RA!B14:I49,8,0)</f>
        <v>34207.464</v>
      </c>
      <c r="G10" s="16">
        <f t="shared" si="0"/>
        <v>295970.90760000004</v>
      </c>
      <c r="H10" s="27">
        <f>RA!J14</f>
        <v>10.360298233417099</v>
      </c>
      <c r="I10" s="20">
        <f>VLOOKUP(B10,RMS!B:D,3,FALSE)</f>
        <v>330178.38346324803</v>
      </c>
      <c r="J10" s="21">
        <f>VLOOKUP(B10,RMS!B:E,4,FALSE)</f>
        <v>295970.90705897397</v>
      </c>
      <c r="K10" s="22">
        <f t="shared" si="1"/>
        <v>-1.1863248015288264E-2</v>
      </c>
      <c r="L10" s="22">
        <f t="shared" si="2"/>
        <v>5.4102606372907758E-4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361385.7525</v>
      </c>
      <c r="F11" s="25">
        <f>VLOOKUP(C11,RA!B15:I50,8,0)</f>
        <v>-5418.6839</v>
      </c>
      <c r="G11" s="16">
        <f t="shared" si="0"/>
        <v>366804.43640000001</v>
      </c>
      <c r="H11" s="27">
        <f>RA!J15</f>
        <v>-1.4994182428373399</v>
      </c>
      <c r="I11" s="20">
        <f>VLOOKUP(B11,RMS!B:D,3,FALSE)</f>
        <v>361385.87844700902</v>
      </c>
      <c r="J11" s="21">
        <f>VLOOKUP(B11,RMS!B:E,4,FALSE)</f>
        <v>366804.438494017</v>
      </c>
      <c r="K11" s="22">
        <f t="shared" si="1"/>
        <v>-0.12594700901536271</v>
      </c>
      <c r="L11" s="22">
        <f t="shared" si="2"/>
        <v>-2.0940169924870133E-3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3244228.4767</v>
      </c>
      <c r="F12" s="25">
        <f>VLOOKUP(C12,RA!B16:I51,8,0)</f>
        <v>-189388.7819</v>
      </c>
      <c r="G12" s="16">
        <f t="shared" si="0"/>
        <v>3433617.2585999998</v>
      </c>
      <c r="H12" s="27">
        <f>RA!J16</f>
        <v>-5.8377140592959904</v>
      </c>
      <c r="I12" s="20">
        <f>VLOOKUP(B12,RMS!B:D,3,FALSE)</f>
        <v>3244228.1932999999</v>
      </c>
      <c r="J12" s="21">
        <f>VLOOKUP(B12,RMS!B:E,4,FALSE)</f>
        <v>3433617.2585999998</v>
      </c>
      <c r="K12" s="22">
        <f t="shared" si="1"/>
        <v>0.28340000007301569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1983719.5218</v>
      </c>
      <c r="F13" s="25">
        <f>VLOOKUP(C13,RA!B17:I52,8,0)</f>
        <v>21731.7673</v>
      </c>
      <c r="G13" s="16">
        <f t="shared" si="0"/>
        <v>1961987.7545</v>
      </c>
      <c r="H13" s="27">
        <f>RA!J17</f>
        <v>1.0955060461511701</v>
      </c>
      <c r="I13" s="20">
        <f>VLOOKUP(B13,RMS!B:D,3,FALSE)</f>
        <v>1983719.61172821</v>
      </c>
      <c r="J13" s="21">
        <f>VLOOKUP(B13,RMS!B:E,4,FALSE)</f>
        <v>1961987.7553820501</v>
      </c>
      <c r="K13" s="22">
        <f t="shared" si="1"/>
        <v>-8.9928210014477372E-2</v>
      </c>
      <c r="L13" s="22">
        <f t="shared" si="2"/>
        <v>-8.8205002248287201E-4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6306136.8849999998</v>
      </c>
      <c r="F14" s="25">
        <f>VLOOKUP(C14,RA!B18:I53,8,0)</f>
        <v>-222745.12280000001</v>
      </c>
      <c r="G14" s="16">
        <f t="shared" si="0"/>
        <v>6528882.0077999998</v>
      </c>
      <c r="H14" s="27">
        <f>RA!J18</f>
        <v>-3.5321961267575599</v>
      </c>
      <c r="I14" s="20">
        <f>VLOOKUP(B14,RMS!B:D,3,FALSE)</f>
        <v>6306137.2077658102</v>
      </c>
      <c r="J14" s="21">
        <f>VLOOKUP(B14,RMS!B:E,4,FALSE)</f>
        <v>6528881.9211034197</v>
      </c>
      <c r="K14" s="22">
        <f t="shared" si="1"/>
        <v>-0.32276581041514874</v>
      </c>
      <c r="L14" s="22">
        <f t="shared" si="2"/>
        <v>8.6696580052375793E-2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1305108.0327999999</v>
      </c>
      <c r="F15" s="25">
        <f>VLOOKUP(C15,RA!B19:I54,8,0)</f>
        <v>114333.0622</v>
      </c>
      <c r="G15" s="16">
        <f t="shared" si="0"/>
        <v>1190774.9705999999</v>
      </c>
      <c r="H15" s="27">
        <f>RA!J19</f>
        <v>8.7604289703671494</v>
      </c>
      <c r="I15" s="20">
        <f>VLOOKUP(B15,RMS!B:D,3,FALSE)</f>
        <v>1305108.0155615399</v>
      </c>
      <c r="J15" s="21">
        <f>VLOOKUP(B15,RMS!B:E,4,FALSE)</f>
        <v>1190774.96882991</v>
      </c>
      <c r="K15" s="22">
        <f t="shared" si="1"/>
        <v>1.7238460015505552E-2</v>
      </c>
      <c r="L15" s="22">
        <f t="shared" si="2"/>
        <v>1.7700898461043835E-3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2059167.8089999999</v>
      </c>
      <c r="F16" s="25">
        <f>VLOOKUP(C16,RA!B20:I55,8,0)</f>
        <v>54031.396800000002</v>
      </c>
      <c r="G16" s="16">
        <f t="shared" si="0"/>
        <v>2005136.4121999999</v>
      </c>
      <c r="H16" s="27">
        <f>RA!J20</f>
        <v>2.6239433505052401</v>
      </c>
      <c r="I16" s="20">
        <f>VLOOKUP(B16,RMS!B:D,3,FALSE)</f>
        <v>2059167.8809</v>
      </c>
      <c r="J16" s="21">
        <f>VLOOKUP(B16,RMS!B:E,4,FALSE)</f>
        <v>2005136.4121999999</v>
      </c>
      <c r="K16" s="22">
        <f t="shared" si="1"/>
        <v>-7.1900000097230077E-2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1357130.7927999999</v>
      </c>
      <c r="F17" s="25">
        <f>VLOOKUP(C17,RA!B21:I56,8,0)</f>
        <v>-138868.7458</v>
      </c>
      <c r="G17" s="16">
        <f t="shared" si="0"/>
        <v>1495999.5385999999</v>
      </c>
      <c r="H17" s="27">
        <f>RA!J21</f>
        <v>-10.232524863244</v>
      </c>
      <c r="I17" s="20">
        <f>VLOOKUP(B17,RMS!B:D,3,FALSE)</f>
        <v>1357129.84203603</v>
      </c>
      <c r="J17" s="21">
        <f>VLOOKUP(B17,RMS!B:E,4,FALSE)</f>
        <v>1495999.53842703</v>
      </c>
      <c r="K17" s="22">
        <f t="shared" si="1"/>
        <v>0.95076396991498768</v>
      </c>
      <c r="L17" s="22">
        <f t="shared" si="2"/>
        <v>1.7296988517045975E-4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2069473.1333999999</v>
      </c>
      <c r="F18" s="25">
        <f>VLOOKUP(C18,RA!B22:I57,8,0)</f>
        <v>211082.73269999999</v>
      </c>
      <c r="G18" s="16">
        <f t="shared" si="0"/>
        <v>1858390.4006999999</v>
      </c>
      <c r="H18" s="27">
        <f>RA!J22</f>
        <v>10.199829574651501</v>
      </c>
      <c r="I18" s="20">
        <f>VLOOKUP(B18,RMS!B:D,3,FALSE)</f>
        <v>2069473.7045</v>
      </c>
      <c r="J18" s="21">
        <f>VLOOKUP(B18,RMS!B:E,4,FALSE)</f>
        <v>1858390.4</v>
      </c>
      <c r="K18" s="22">
        <f t="shared" si="1"/>
        <v>-0.57110000005923212</v>
      </c>
      <c r="L18" s="22">
        <f t="shared" si="2"/>
        <v>6.99999975040555E-4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22408038.1527</v>
      </c>
      <c r="F19" s="25">
        <f>VLOOKUP(C19,RA!B23:I58,8,0)</f>
        <v>-3454209.3481999999</v>
      </c>
      <c r="G19" s="16">
        <f t="shared" si="0"/>
        <v>25862247.5009</v>
      </c>
      <c r="H19" s="27">
        <f>RA!J23</f>
        <v>-15.415045818207</v>
      </c>
      <c r="I19" s="20">
        <f>VLOOKUP(B19,RMS!B:D,3,FALSE)</f>
        <v>22408041.430576101</v>
      </c>
      <c r="J19" s="21">
        <f>VLOOKUP(B19,RMS!B:E,4,FALSE)</f>
        <v>25862247.584716201</v>
      </c>
      <c r="K19" s="22">
        <f t="shared" si="1"/>
        <v>-3.2778761014342308</v>
      </c>
      <c r="L19" s="22">
        <f t="shared" si="2"/>
        <v>-8.3816200494766235E-2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505140.7352</v>
      </c>
      <c r="F20" s="25">
        <f>VLOOKUP(C20,RA!B24:I59,8,0)</f>
        <v>73297.138000000006</v>
      </c>
      <c r="G20" s="16">
        <f t="shared" si="0"/>
        <v>431843.59719999996</v>
      </c>
      <c r="H20" s="27">
        <f>RA!J24</f>
        <v>14.510240986797401</v>
      </c>
      <c r="I20" s="20">
        <f>VLOOKUP(B20,RMS!B:D,3,FALSE)</f>
        <v>505140.75036389101</v>
      </c>
      <c r="J20" s="21">
        <f>VLOOKUP(B20,RMS!B:E,4,FALSE)</f>
        <v>431843.58786702802</v>
      </c>
      <c r="K20" s="22">
        <f t="shared" si="1"/>
        <v>-1.5163891017436981E-2</v>
      </c>
      <c r="L20" s="22">
        <f t="shared" si="2"/>
        <v>9.3329719384200871E-3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375752.94140000001</v>
      </c>
      <c r="F21" s="25">
        <f>VLOOKUP(C21,RA!B25:I60,8,0)</f>
        <v>42169.8917</v>
      </c>
      <c r="G21" s="16">
        <f t="shared" si="0"/>
        <v>333583.04970000003</v>
      </c>
      <c r="H21" s="27">
        <f>RA!J25</f>
        <v>11.222770883144999</v>
      </c>
      <c r="I21" s="20">
        <f>VLOOKUP(B21,RMS!B:D,3,FALSE)</f>
        <v>375752.95064674399</v>
      </c>
      <c r="J21" s="21">
        <f>VLOOKUP(B21,RMS!B:E,4,FALSE)</f>
        <v>333583.04051303602</v>
      </c>
      <c r="K21" s="22">
        <f t="shared" si="1"/>
        <v>-9.2467439826577902E-3</v>
      </c>
      <c r="L21" s="22">
        <f t="shared" si="2"/>
        <v>9.1869640164077282E-3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944549.14339999994</v>
      </c>
      <c r="F22" s="25">
        <f>VLOOKUP(C22,RA!B26:I61,8,0)</f>
        <v>175309.66990000001</v>
      </c>
      <c r="G22" s="16">
        <f t="shared" si="0"/>
        <v>769239.47349999996</v>
      </c>
      <c r="H22" s="27">
        <f>RA!J26</f>
        <v>18.560142807282102</v>
      </c>
      <c r="I22" s="20">
        <f>VLOOKUP(B22,RMS!B:D,3,FALSE)</f>
        <v>944549.13101459004</v>
      </c>
      <c r="J22" s="21">
        <f>VLOOKUP(B22,RMS!B:E,4,FALSE)</f>
        <v>769239.53358982306</v>
      </c>
      <c r="K22" s="22">
        <f t="shared" si="1"/>
        <v>1.2385409907437861E-2</v>
      </c>
      <c r="L22" s="22">
        <f t="shared" si="2"/>
        <v>-6.008982309140265E-2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487683.05459999997</v>
      </c>
      <c r="F23" s="25">
        <f>VLOOKUP(C23,RA!B27:I62,8,0)</f>
        <v>142960.28479999999</v>
      </c>
      <c r="G23" s="16">
        <f t="shared" si="0"/>
        <v>344722.76980000001</v>
      </c>
      <c r="H23" s="27">
        <f>RA!J27</f>
        <v>29.314179250549699</v>
      </c>
      <c r="I23" s="20">
        <f>VLOOKUP(B23,RMS!B:D,3,FALSE)</f>
        <v>487683.07897092501</v>
      </c>
      <c r="J23" s="21">
        <f>VLOOKUP(B23,RMS!B:E,4,FALSE)</f>
        <v>344722.76830972201</v>
      </c>
      <c r="K23" s="22">
        <f t="shared" si="1"/>
        <v>-2.4370925035327673E-2</v>
      </c>
      <c r="L23" s="22">
        <f t="shared" si="2"/>
        <v>1.490277994889766E-3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1184242.4964999999</v>
      </c>
      <c r="F24" s="25">
        <f>VLOOKUP(C24,RA!B28:I63,8,0)</f>
        <v>105503.53200000001</v>
      </c>
      <c r="G24" s="16">
        <f t="shared" si="0"/>
        <v>1078738.9644999998</v>
      </c>
      <c r="H24" s="27">
        <f>RA!J28</f>
        <v>8.9089466314385106</v>
      </c>
      <c r="I24" s="20">
        <f>VLOOKUP(B24,RMS!B:D,3,FALSE)</f>
        <v>1184242.49643628</v>
      </c>
      <c r="J24" s="21">
        <f>VLOOKUP(B24,RMS!B:E,4,FALSE)</f>
        <v>1078738.97395913</v>
      </c>
      <c r="K24" s="22">
        <f t="shared" si="1"/>
        <v>6.3719926401972771E-5</v>
      </c>
      <c r="L24" s="22">
        <f t="shared" si="2"/>
        <v>-9.4591302331537008E-3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878069.3432</v>
      </c>
      <c r="F25" s="25">
        <f>VLOOKUP(C25,RA!B29:I64,8,0)</f>
        <v>169012.20600000001</v>
      </c>
      <c r="G25" s="16">
        <f t="shared" si="0"/>
        <v>709057.1372</v>
      </c>
      <c r="H25" s="27">
        <f>RA!J29</f>
        <v>19.248161584147699</v>
      </c>
      <c r="I25" s="20">
        <f>VLOOKUP(B25,RMS!B:D,3,FALSE)</f>
        <v>878069.34499292006</v>
      </c>
      <c r="J25" s="21">
        <f>VLOOKUP(B25,RMS!B:E,4,FALSE)</f>
        <v>709057.104923037</v>
      </c>
      <c r="K25" s="22">
        <f t="shared" si="1"/>
        <v>-1.7929200548678637E-3</v>
      </c>
      <c r="L25" s="22">
        <f t="shared" si="2"/>
        <v>3.2276963000185788E-2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1863900.9834</v>
      </c>
      <c r="F26" s="25">
        <f>VLOOKUP(C26,RA!B30:I65,8,0)</f>
        <v>249752.63939999999</v>
      </c>
      <c r="G26" s="16">
        <f t="shared" si="0"/>
        <v>1614148.344</v>
      </c>
      <c r="H26" s="27">
        <f>RA!J30</f>
        <v>13.399458534777899</v>
      </c>
      <c r="I26" s="20">
        <f>VLOOKUP(B26,RMS!B:D,3,FALSE)</f>
        <v>1863901.0091132701</v>
      </c>
      <c r="J26" s="21">
        <f>VLOOKUP(B26,RMS!B:E,4,FALSE)</f>
        <v>1614148.3107289199</v>
      </c>
      <c r="K26" s="22">
        <f t="shared" si="1"/>
        <v>-2.571327006444335E-2</v>
      </c>
      <c r="L26" s="22">
        <f t="shared" si="2"/>
        <v>3.3271080115810037E-2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5935279.6982000005</v>
      </c>
      <c r="F27" s="25">
        <f>VLOOKUP(C27,RA!B31:I66,8,0)</f>
        <v>-262324.99089999998</v>
      </c>
      <c r="G27" s="16">
        <f t="shared" si="0"/>
        <v>6197604.6891000001</v>
      </c>
      <c r="H27" s="27">
        <f>RA!J31</f>
        <v>-4.4197578587502102</v>
      </c>
      <c r="I27" s="20">
        <f>VLOOKUP(B27,RMS!B:D,3,FALSE)</f>
        <v>5935278.6512026498</v>
      </c>
      <c r="J27" s="21">
        <f>VLOOKUP(B27,RMS!B:E,4,FALSE)</f>
        <v>6197604.6029123897</v>
      </c>
      <c r="K27" s="22">
        <f t="shared" si="1"/>
        <v>1.046997350640595</v>
      </c>
      <c r="L27" s="22">
        <f t="shared" si="2"/>
        <v>8.6187610402703285E-2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244144.95</v>
      </c>
      <c r="F28" s="25">
        <f>VLOOKUP(C28,RA!B32:I67,8,0)</f>
        <v>65130.073900000003</v>
      </c>
      <c r="G28" s="16">
        <f t="shared" si="0"/>
        <v>179014.87609999999</v>
      </c>
      <c r="H28" s="27">
        <f>RA!J32</f>
        <v>26.676805684491899</v>
      </c>
      <c r="I28" s="20">
        <f>VLOOKUP(B28,RMS!B:D,3,FALSE)</f>
        <v>244144.89594318901</v>
      </c>
      <c r="J28" s="21">
        <f>VLOOKUP(B28,RMS!B:E,4,FALSE)</f>
        <v>179014.85106660699</v>
      </c>
      <c r="K28" s="22">
        <f t="shared" si="1"/>
        <v>5.405681100091897E-2</v>
      </c>
      <c r="L28" s="22">
        <f t="shared" si="2"/>
        <v>2.5033393001649529E-2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36.828099999999999</v>
      </c>
      <c r="F29" s="25">
        <f>VLOOKUP(C29,RA!B33:I68,8,0)</f>
        <v>6.7403000000000004</v>
      </c>
      <c r="G29" s="16">
        <f t="shared" si="0"/>
        <v>30.087799999999998</v>
      </c>
      <c r="H29" s="27">
        <f>RA!J33</f>
        <v>18.3020573963903</v>
      </c>
      <c r="I29" s="20">
        <f>VLOOKUP(B29,RMS!B:D,3,FALSE)</f>
        <v>36.828000000000003</v>
      </c>
      <c r="J29" s="21">
        <f>VLOOKUP(B29,RMS!B:E,4,FALSE)</f>
        <v>30.087800000000001</v>
      </c>
      <c r="K29" s="22">
        <f t="shared" si="1"/>
        <v>9.9999999996214228E-5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184393.05220000001</v>
      </c>
      <c r="F31" s="25">
        <f>VLOOKUP(C31,RA!B35:I70,8,0)</f>
        <v>10498.841700000001</v>
      </c>
      <c r="G31" s="16">
        <f t="shared" si="0"/>
        <v>173894.21050000002</v>
      </c>
      <c r="H31" s="27">
        <f>RA!J35</f>
        <v>5.6937295493175899</v>
      </c>
      <c r="I31" s="20">
        <f>VLOOKUP(B31,RMS!B:D,3,FALSE)</f>
        <v>184393.05119999999</v>
      </c>
      <c r="J31" s="21">
        <f>VLOOKUP(B31,RMS!B:E,4,FALSE)</f>
        <v>173894.21340000001</v>
      </c>
      <c r="K31" s="22">
        <f t="shared" si="1"/>
        <v>1.0000000183936208E-3</v>
      </c>
      <c r="L31" s="22">
        <f t="shared" si="2"/>
        <v>-2.8999999922234565E-3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534654.70129999996</v>
      </c>
      <c r="F35" s="25">
        <f>VLOOKUP(C35,RA!B8:I74,8,0)</f>
        <v>30525.862300000001</v>
      </c>
      <c r="G35" s="16">
        <f t="shared" si="0"/>
        <v>504128.83899999998</v>
      </c>
      <c r="H35" s="27">
        <f>RA!J39</f>
        <v>5.7094536391014801</v>
      </c>
      <c r="I35" s="20">
        <f>VLOOKUP(B35,RMS!B:D,3,FALSE)</f>
        <v>534654.70085470099</v>
      </c>
      <c r="J35" s="21">
        <f>VLOOKUP(B35,RMS!B:E,4,FALSE)</f>
        <v>504128.84102564101</v>
      </c>
      <c r="K35" s="22">
        <f t="shared" si="1"/>
        <v>4.4529896695166826E-4</v>
      </c>
      <c r="L35" s="22">
        <f t="shared" si="2"/>
        <v>-2.0256410352885723E-3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752132.8395</v>
      </c>
      <c r="F36" s="25">
        <f>VLOOKUP(C36,RA!B8:I75,8,0)</f>
        <v>51717.035000000003</v>
      </c>
      <c r="G36" s="16">
        <f t="shared" si="0"/>
        <v>700415.80449999997</v>
      </c>
      <c r="H36" s="27">
        <f>RA!J40</f>
        <v>6.8760506500926404</v>
      </c>
      <c r="I36" s="20">
        <f>VLOOKUP(B36,RMS!B:D,3,FALSE)</f>
        <v>752132.82368034194</v>
      </c>
      <c r="J36" s="21">
        <f>VLOOKUP(B36,RMS!B:E,4,FALSE)</f>
        <v>700415.80634957296</v>
      </c>
      <c r="K36" s="22">
        <f t="shared" si="1"/>
        <v>1.5819658059626818E-2</v>
      </c>
      <c r="L36" s="22">
        <f t="shared" si="2"/>
        <v>-1.8495729891583323E-3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61419.148800000003</v>
      </c>
      <c r="F39" s="25">
        <f>VLOOKUP(C39,RA!B8:I78,8,0)</f>
        <v>6908.4692999999997</v>
      </c>
      <c r="G39" s="16">
        <f t="shared" si="0"/>
        <v>54510.679500000006</v>
      </c>
      <c r="H39" s="27">
        <f>RA!J43</f>
        <v>11.248070731973399</v>
      </c>
      <c r="I39" s="20">
        <f>VLOOKUP(B39,RMS!B:D,3,FALSE)</f>
        <v>61419.148854095802</v>
      </c>
      <c r="J39" s="21">
        <f>VLOOKUP(B39,RMS!B:E,4,FALSE)</f>
        <v>54510.679449360898</v>
      </c>
      <c r="K39" s="22">
        <f t="shared" si="1"/>
        <v>-5.4095798986963928E-5</v>
      </c>
      <c r="L39" s="22">
        <f t="shared" si="2"/>
        <v>5.0639107939787209E-5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62989712.071500003</v>
      </c>
      <c r="E7" s="63">
        <v>35051422</v>
      </c>
      <c r="F7" s="64">
        <v>179.706581009752</v>
      </c>
      <c r="G7" s="63">
        <v>26753886.594700001</v>
      </c>
      <c r="H7" s="64">
        <v>135.441351104398</v>
      </c>
      <c r="I7" s="63">
        <v>-2989697.4389</v>
      </c>
      <c r="J7" s="64">
        <v>-4.7463265675931003</v>
      </c>
      <c r="K7" s="63">
        <v>537799.55720000004</v>
      </c>
      <c r="L7" s="64">
        <v>2.0101735697217902</v>
      </c>
      <c r="M7" s="64">
        <v>-6.5591296029798896</v>
      </c>
      <c r="N7" s="63">
        <v>184370168.47400001</v>
      </c>
      <c r="O7" s="63">
        <v>1795379128.9521</v>
      </c>
      <c r="P7" s="63">
        <v>2129329</v>
      </c>
      <c r="Q7" s="63">
        <v>997930</v>
      </c>
      <c r="R7" s="64">
        <v>113.374585391761</v>
      </c>
      <c r="S7" s="63">
        <v>29.581953785206501</v>
      </c>
      <c r="T7" s="63">
        <v>16.634577511047901</v>
      </c>
      <c r="U7" s="65">
        <v>43.767819962701097</v>
      </c>
      <c r="V7" s="53"/>
      <c r="W7" s="53"/>
    </row>
    <row r="8" spans="1:23" ht="14.25" thickBot="1" x14ac:dyDescent="0.2">
      <c r="A8" s="47">
        <v>41706</v>
      </c>
      <c r="B8" s="50" t="s">
        <v>6</v>
      </c>
      <c r="C8" s="51"/>
      <c r="D8" s="66">
        <v>1457882.8788000001</v>
      </c>
      <c r="E8" s="66">
        <v>840450</v>
      </c>
      <c r="F8" s="67">
        <v>173.46455812957299</v>
      </c>
      <c r="G8" s="66">
        <v>660200.69519999996</v>
      </c>
      <c r="H8" s="67">
        <v>120.824196248135</v>
      </c>
      <c r="I8" s="66">
        <v>3508.5565000000001</v>
      </c>
      <c r="J8" s="67">
        <v>0.24066106756723399</v>
      </c>
      <c r="K8" s="66">
        <v>141731.3744</v>
      </c>
      <c r="L8" s="67">
        <v>21.467922622690399</v>
      </c>
      <c r="M8" s="67">
        <v>-0.97524502591714102</v>
      </c>
      <c r="N8" s="66">
        <v>7134977.1379000004</v>
      </c>
      <c r="O8" s="66">
        <v>74162008.680199996</v>
      </c>
      <c r="P8" s="66">
        <v>75983</v>
      </c>
      <c r="Q8" s="66">
        <v>36554</v>
      </c>
      <c r="R8" s="67">
        <v>107.86507632543599</v>
      </c>
      <c r="S8" s="66">
        <v>19.1869612781806</v>
      </c>
      <c r="T8" s="66">
        <v>17.447616520763798</v>
      </c>
      <c r="U8" s="68">
        <v>9.0652434859230304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289237.50069999998</v>
      </c>
      <c r="E9" s="66">
        <v>136022</v>
      </c>
      <c r="F9" s="67">
        <v>212.64023518254399</v>
      </c>
      <c r="G9" s="66">
        <v>107005.9685</v>
      </c>
      <c r="H9" s="67">
        <v>170.30034376073101</v>
      </c>
      <c r="I9" s="66">
        <v>59407.016900000002</v>
      </c>
      <c r="J9" s="67">
        <v>20.539182075707899</v>
      </c>
      <c r="K9" s="66">
        <v>22867.006000000001</v>
      </c>
      <c r="L9" s="67">
        <v>21.369841627105099</v>
      </c>
      <c r="M9" s="67">
        <v>1.5979359475394399</v>
      </c>
      <c r="N9" s="66">
        <v>1233845.7993999999</v>
      </c>
      <c r="O9" s="66">
        <v>12464673.414000001</v>
      </c>
      <c r="P9" s="66">
        <v>17879</v>
      </c>
      <c r="Q9" s="66">
        <v>7518</v>
      </c>
      <c r="R9" s="67">
        <v>137.8159084863</v>
      </c>
      <c r="S9" s="66">
        <v>16.1774987806924</v>
      </c>
      <c r="T9" s="66">
        <v>14.966534583665901</v>
      </c>
      <c r="U9" s="68">
        <v>7.4854847059041596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331255.37910000002</v>
      </c>
      <c r="E10" s="66">
        <v>243709</v>
      </c>
      <c r="F10" s="67">
        <v>135.922505570168</v>
      </c>
      <c r="G10" s="66">
        <v>185582.52309999999</v>
      </c>
      <c r="H10" s="67">
        <v>78.494921594263005</v>
      </c>
      <c r="I10" s="66">
        <v>86745.546100000007</v>
      </c>
      <c r="J10" s="67">
        <v>26.186909427910901</v>
      </c>
      <c r="K10" s="66">
        <v>33807.143900000003</v>
      </c>
      <c r="L10" s="67">
        <v>18.216771350706999</v>
      </c>
      <c r="M10" s="67">
        <v>1.56589395296418</v>
      </c>
      <c r="N10" s="66">
        <v>1363751.4987999999</v>
      </c>
      <c r="O10" s="66">
        <v>17749115.2907</v>
      </c>
      <c r="P10" s="66">
        <v>229416</v>
      </c>
      <c r="Q10" s="66">
        <v>97160</v>
      </c>
      <c r="R10" s="67">
        <v>136.12186084808599</v>
      </c>
      <c r="S10" s="66">
        <v>1.4439070470237501</v>
      </c>
      <c r="T10" s="66">
        <v>1.29752449567723</v>
      </c>
      <c r="U10" s="68">
        <v>10.1379483982882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103939.8759</v>
      </c>
      <c r="E11" s="66">
        <v>58221</v>
      </c>
      <c r="F11" s="67">
        <v>178.52643530684799</v>
      </c>
      <c r="G11" s="66">
        <v>46822.766900000002</v>
      </c>
      <c r="H11" s="67">
        <v>121.985762016127</v>
      </c>
      <c r="I11" s="66">
        <v>15405.236000000001</v>
      </c>
      <c r="J11" s="67">
        <v>14.821295356193501</v>
      </c>
      <c r="K11" s="66">
        <v>9927.8533000000007</v>
      </c>
      <c r="L11" s="67">
        <v>21.203047058716201</v>
      </c>
      <c r="M11" s="67">
        <v>0.55171873863204601</v>
      </c>
      <c r="N11" s="66">
        <v>723190.46759999997</v>
      </c>
      <c r="O11" s="66">
        <v>7919907.1626000004</v>
      </c>
      <c r="P11" s="66">
        <v>10095</v>
      </c>
      <c r="Q11" s="66">
        <v>4929</v>
      </c>
      <c r="R11" s="67">
        <v>104.808277541083</v>
      </c>
      <c r="S11" s="66">
        <v>10.296173937592901</v>
      </c>
      <c r="T11" s="66">
        <v>14.3586228646784</v>
      </c>
      <c r="U11" s="68">
        <v>-39.455908104397501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1738524.5218</v>
      </c>
      <c r="E12" s="66">
        <v>267072</v>
      </c>
      <c r="F12" s="67">
        <v>650.95724066918297</v>
      </c>
      <c r="G12" s="66">
        <v>212448.64369999999</v>
      </c>
      <c r="H12" s="67">
        <v>718.32695729278498</v>
      </c>
      <c r="I12" s="66">
        <v>-119683.2016</v>
      </c>
      <c r="J12" s="67">
        <v>-6.8841825409563198</v>
      </c>
      <c r="K12" s="66">
        <v>13222.713400000001</v>
      </c>
      <c r="L12" s="67">
        <v>6.2239575502641804</v>
      </c>
      <c r="M12" s="67">
        <v>-10.0513344711835</v>
      </c>
      <c r="N12" s="66">
        <v>3012553.5706000002</v>
      </c>
      <c r="O12" s="66">
        <v>22500850.1327</v>
      </c>
      <c r="P12" s="66">
        <v>9827</v>
      </c>
      <c r="Q12" s="66">
        <v>1449</v>
      </c>
      <c r="R12" s="67">
        <v>578.19185645272603</v>
      </c>
      <c r="S12" s="66">
        <v>176.91304790882299</v>
      </c>
      <c r="T12" s="66">
        <v>80.170142581090403</v>
      </c>
      <c r="U12" s="68">
        <v>54.683872371918902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3692905.0710999998</v>
      </c>
      <c r="E13" s="66">
        <v>678341</v>
      </c>
      <c r="F13" s="67">
        <v>544.40245703856897</v>
      </c>
      <c r="G13" s="66">
        <v>1618305.7620999999</v>
      </c>
      <c r="H13" s="67">
        <v>128.19575617823199</v>
      </c>
      <c r="I13" s="66">
        <v>-320303.72659999999</v>
      </c>
      <c r="J13" s="67">
        <v>-8.6734893108040705</v>
      </c>
      <c r="K13" s="66">
        <v>12647.803400000001</v>
      </c>
      <c r="L13" s="67">
        <v>0.78154596592349401</v>
      </c>
      <c r="M13" s="67">
        <v>-26.324850210748799</v>
      </c>
      <c r="N13" s="66">
        <v>6458150.3979000002</v>
      </c>
      <c r="O13" s="66">
        <v>37466202.662500001</v>
      </c>
      <c r="P13" s="66">
        <v>87826</v>
      </c>
      <c r="Q13" s="66">
        <v>13327</v>
      </c>
      <c r="R13" s="67">
        <v>559.00802881368702</v>
      </c>
      <c r="S13" s="66">
        <v>42.047970659030398</v>
      </c>
      <c r="T13" s="66">
        <v>24.250238778419799</v>
      </c>
      <c r="U13" s="68">
        <v>42.327207714573298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330178.37160000001</v>
      </c>
      <c r="E14" s="66">
        <v>218895</v>
      </c>
      <c r="F14" s="67">
        <v>150.83869965051699</v>
      </c>
      <c r="G14" s="66">
        <v>201696.60089999999</v>
      </c>
      <c r="H14" s="67">
        <v>63.700513606424401</v>
      </c>
      <c r="I14" s="66">
        <v>34207.464</v>
      </c>
      <c r="J14" s="67">
        <v>10.360298233417099</v>
      </c>
      <c r="K14" s="66">
        <v>25569.691800000001</v>
      </c>
      <c r="L14" s="67">
        <v>12.677304270822701</v>
      </c>
      <c r="M14" s="67">
        <v>0.33781291802664598</v>
      </c>
      <c r="N14" s="66">
        <v>1312105.6255000001</v>
      </c>
      <c r="O14" s="66">
        <v>15479339.301200001</v>
      </c>
      <c r="P14" s="66">
        <v>5836</v>
      </c>
      <c r="Q14" s="66">
        <v>2782</v>
      </c>
      <c r="R14" s="67">
        <v>109.777138749101</v>
      </c>
      <c r="S14" s="66">
        <v>56.576143180260502</v>
      </c>
      <c r="T14" s="66">
        <v>43.706125557153101</v>
      </c>
      <c r="U14" s="68">
        <v>22.748135344082101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361385.7525</v>
      </c>
      <c r="E15" s="66">
        <v>132483</v>
      </c>
      <c r="F15" s="67">
        <v>272.77896220647199</v>
      </c>
      <c r="G15" s="66">
        <v>115314.06299999999</v>
      </c>
      <c r="H15" s="67">
        <v>213.39261066536201</v>
      </c>
      <c r="I15" s="66">
        <v>-5418.6839</v>
      </c>
      <c r="J15" s="67">
        <v>-1.4994182428373399</v>
      </c>
      <c r="K15" s="66">
        <v>24258.2196</v>
      </c>
      <c r="L15" s="67">
        <v>21.036653265786001</v>
      </c>
      <c r="M15" s="67">
        <v>-1.2233751688850201</v>
      </c>
      <c r="N15" s="66">
        <v>1385933.6428</v>
      </c>
      <c r="O15" s="66">
        <v>11223797.9603</v>
      </c>
      <c r="P15" s="66">
        <v>12128</v>
      </c>
      <c r="Q15" s="66">
        <v>4836</v>
      </c>
      <c r="R15" s="67">
        <v>150.78577336641899</v>
      </c>
      <c r="S15" s="66">
        <v>29.797637904023698</v>
      </c>
      <c r="T15" s="66">
        <v>22.8683065343259</v>
      </c>
      <c r="U15" s="68">
        <v>23.254633108895401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3244228.4767</v>
      </c>
      <c r="E16" s="66">
        <v>1111411</v>
      </c>
      <c r="F16" s="67">
        <v>291.901778612952</v>
      </c>
      <c r="G16" s="66">
        <v>886782.36769999994</v>
      </c>
      <c r="H16" s="67">
        <v>265.84269093152801</v>
      </c>
      <c r="I16" s="66">
        <v>-189388.7819</v>
      </c>
      <c r="J16" s="67">
        <v>-5.8377140592959904</v>
      </c>
      <c r="K16" s="66">
        <v>50162.7765</v>
      </c>
      <c r="L16" s="67">
        <v>5.6567178517660999</v>
      </c>
      <c r="M16" s="67">
        <v>-4.7754844351568098</v>
      </c>
      <c r="N16" s="66">
        <v>7964426.8483999996</v>
      </c>
      <c r="O16" s="66">
        <v>87847396.706</v>
      </c>
      <c r="P16" s="66">
        <v>97966</v>
      </c>
      <c r="Q16" s="66">
        <v>38434</v>
      </c>
      <c r="R16" s="67">
        <v>154.89410417859199</v>
      </c>
      <c r="S16" s="66">
        <v>33.1158613876243</v>
      </c>
      <c r="T16" s="66">
        <v>14.841381625644001</v>
      </c>
      <c r="U16" s="68">
        <v>55.183464950755202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1983719.5218</v>
      </c>
      <c r="E17" s="66">
        <v>605403</v>
      </c>
      <c r="F17" s="67">
        <v>327.66925862607201</v>
      </c>
      <c r="G17" s="66">
        <v>408231.4327</v>
      </c>
      <c r="H17" s="67">
        <v>385.93012759450801</v>
      </c>
      <c r="I17" s="66">
        <v>21731.7673</v>
      </c>
      <c r="J17" s="67">
        <v>1.0955060461511701</v>
      </c>
      <c r="K17" s="66">
        <v>61084.0092</v>
      </c>
      <c r="L17" s="67">
        <v>14.9630832677427</v>
      </c>
      <c r="M17" s="67">
        <v>-0.64423148407226705</v>
      </c>
      <c r="N17" s="66">
        <v>5623798.5838000001</v>
      </c>
      <c r="O17" s="66">
        <v>109660120.9483</v>
      </c>
      <c r="P17" s="66">
        <v>15730</v>
      </c>
      <c r="Q17" s="66">
        <v>11716</v>
      </c>
      <c r="R17" s="67">
        <v>34.2608398770912</v>
      </c>
      <c r="S17" s="66">
        <v>126.11058625556301</v>
      </c>
      <c r="T17" s="66">
        <v>40.639960276544898</v>
      </c>
      <c r="U17" s="68">
        <v>67.774346719641599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6306136.8849999998</v>
      </c>
      <c r="E18" s="66">
        <v>2197997</v>
      </c>
      <c r="F18" s="67">
        <v>286.90379854931598</v>
      </c>
      <c r="G18" s="66">
        <v>1794320.1536999999</v>
      </c>
      <c r="H18" s="67">
        <v>251.449927817862</v>
      </c>
      <c r="I18" s="66">
        <v>-222745.12280000001</v>
      </c>
      <c r="J18" s="67">
        <v>-3.5321961267575599</v>
      </c>
      <c r="K18" s="66">
        <v>317067.70630000002</v>
      </c>
      <c r="L18" s="67">
        <v>17.670631723451699</v>
      </c>
      <c r="M18" s="67">
        <v>-1.70251595597454</v>
      </c>
      <c r="N18" s="66">
        <v>19977421.8594</v>
      </c>
      <c r="O18" s="66">
        <v>261445988.60839999</v>
      </c>
      <c r="P18" s="66">
        <v>202739</v>
      </c>
      <c r="Q18" s="66">
        <v>93656</v>
      </c>
      <c r="R18" s="67">
        <v>116.471982574528</v>
      </c>
      <c r="S18" s="66">
        <v>31.1047054834048</v>
      </c>
      <c r="T18" s="66">
        <v>20.771606874092399</v>
      </c>
      <c r="U18" s="68">
        <v>33.220371158393903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1305108.0327999999</v>
      </c>
      <c r="E19" s="66">
        <v>1081676</v>
      </c>
      <c r="F19" s="67">
        <v>120.65609598438</v>
      </c>
      <c r="G19" s="66">
        <v>888243.88800000004</v>
      </c>
      <c r="H19" s="67">
        <v>46.931270840334797</v>
      </c>
      <c r="I19" s="66">
        <v>114333.0622</v>
      </c>
      <c r="J19" s="67">
        <v>8.7604289703671494</v>
      </c>
      <c r="K19" s="66">
        <v>69266.339800000002</v>
      </c>
      <c r="L19" s="67">
        <v>7.79812174739107</v>
      </c>
      <c r="M19" s="67">
        <v>0.65062947645459401</v>
      </c>
      <c r="N19" s="66">
        <v>7027089.1404999997</v>
      </c>
      <c r="O19" s="66">
        <v>76236826.176699996</v>
      </c>
      <c r="P19" s="66">
        <v>39668</v>
      </c>
      <c r="Q19" s="66">
        <v>17666</v>
      </c>
      <c r="R19" s="67">
        <v>124.54432242726099</v>
      </c>
      <c r="S19" s="66">
        <v>32.900777271352197</v>
      </c>
      <c r="T19" s="66">
        <v>39.554505553039697</v>
      </c>
      <c r="U19" s="68">
        <v>-20.223620332158902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2059167.8089999999</v>
      </c>
      <c r="E20" s="66">
        <v>1416725</v>
      </c>
      <c r="F20" s="67">
        <v>145.34703693377301</v>
      </c>
      <c r="G20" s="66">
        <v>1137416.2193</v>
      </c>
      <c r="H20" s="67">
        <v>81.039075587235203</v>
      </c>
      <c r="I20" s="66">
        <v>54031.396800000002</v>
      </c>
      <c r="J20" s="67">
        <v>2.6239433505052401</v>
      </c>
      <c r="K20" s="66">
        <v>50060.025399999999</v>
      </c>
      <c r="L20" s="67">
        <v>4.40120551743217</v>
      </c>
      <c r="M20" s="67">
        <v>7.9332189072361003E-2</v>
      </c>
      <c r="N20" s="66">
        <v>9278731.0538999997</v>
      </c>
      <c r="O20" s="66">
        <v>106193243.9188</v>
      </c>
      <c r="P20" s="66">
        <v>67140</v>
      </c>
      <c r="Q20" s="66">
        <v>37349</v>
      </c>
      <c r="R20" s="67">
        <v>79.763849099038794</v>
      </c>
      <c r="S20" s="66">
        <v>30.669761826035199</v>
      </c>
      <c r="T20" s="66">
        <v>23.484299204797999</v>
      </c>
      <c r="U20" s="68">
        <v>23.428491756781501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1357130.7927999999</v>
      </c>
      <c r="E21" s="66">
        <v>476859</v>
      </c>
      <c r="F21" s="67">
        <v>284.59791946885798</v>
      </c>
      <c r="G21" s="66">
        <v>403221.1384</v>
      </c>
      <c r="H21" s="67">
        <v>236.57233303421501</v>
      </c>
      <c r="I21" s="66">
        <v>-138868.7458</v>
      </c>
      <c r="J21" s="67">
        <v>-10.232524863244</v>
      </c>
      <c r="K21" s="66">
        <v>55857.767899999999</v>
      </c>
      <c r="L21" s="67">
        <v>13.852886810856701</v>
      </c>
      <c r="M21" s="67">
        <v>-3.4861134094833801</v>
      </c>
      <c r="N21" s="66">
        <v>4370197.7515000002</v>
      </c>
      <c r="O21" s="66">
        <v>44540860.397</v>
      </c>
      <c r="P21" s="66">
        <v>80986</v>
      </c>
      <c r="Q21" s="66">
        <v>36015</v>
      </c>
      <c r="R21" s="67">
        <v>124.86741635429701</v>
      </c>
      <c r="S21" s="66">
        <v>16.757597520559099</v>
      </c>
      <c r="T21" s="66">
        <v>10.487560832986301</v>
      </c>
      <c r="U21" s="68">
        <v>37.4160835399015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2069473.1333999999</v>
      </c>
      <c r="E22" s="66">
        <v>1249087</v>
      </c>
      <c r="F22" s="67">
        <v>165.67886251318001</v>
      </c>
      <c r="G22" s="66">
        <v>1017284.2225</v>
      </c>
      <c r="H22" s="67">
        <v>103.431163840743</v>
      </c>
      <c r="I22" s="66">
        <v>211082.73269999999</v>
      </c>
      <c r="J22" s="67">
        <v>10.199829574651501</v>
      </c>
      <c r="K22" s="66">
        <v>116521.4795</v>
      </c>
      <c r="L22" s="67">
        <v>11.4541715012198</v>
      </c>
      <c r="M22" s="67">
        <v>0.81153495137349296</v>
      </c>
      <c r="N22" s="66">
        <v>10332262.1107</v>
      </c>
      <c r="O22" s="66">
        <v>115693394.5561</v>
      </c>
      <c r="P22" s="66">
        <v>126152</v>
      </c>
      <c r="Q22" s="66">
        <v>66016</v>
      </c>
      <c r="R22" s="67">
        <v>91.093068347067401</v>
      </c>
      <c r="S22" s="66">
        <v>16.404600271101501</v>
      </c>
      <c r="T22" s="66">
        <v>16.061695073921499</v>
      </c>
      <c r="U22" s="68">
        <v>2.0902990107239598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22408038.1527</v>
      </c>
      <c r="E23" s="66">
        <v>14329643</v>
      </c>
      <c r="F23" s="67">
        <v>156.375411115964</v>
      </c>
      <c r="G23" s="66">
        <v>11315462.139599999</v>
      </c>
      <c r="H23" s="67">
        <v>98.030251670234705</v>
      </c>
      <c r="I23" s="66">
        <v>-3454209.3481999999</v>
      </c>
      <c r="J23" s="67">
        <v>-15.415045818207</v>
      </c>
      <c r="K23" s="66">
        <v>-1155272.8933999999</v>
      </c>
      <c r="L23" s="67">
        <v>-10.2096836978223</v>
      </c>
      <c r="M23" s="67">
        <v>1.9899510045926601</v>
      </c>
      <c r="N23" s="66">
        <v>42570436.388899997</v>
      </c>
      <c r="O23" s="66">
        <v>230942437.74349999</v>
      </c>
      <c r="P23" s="66">
        <v>372676</v>
      </c>
      <c r="Q23" s="66">
        <v>85581</v>
      </c>
      <c r="R23" s="67">
        <v>335.465816010563</v>
      </c>
      <c r="S23" s="66">
        <v>60.127397934667101</v>
      </c>
      <c r="T23" s="66">
        <v>34.3567993678503</v>
      </c>
      <c r="U23" s="68">
        <v>42.859993034819901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505140.7352</v>
      </c>
      <c r="E24" s="66">
        <v>312307</v>
      </c>
      <c r="F24" s="67">
        <v>161.744928932108</v>
      </c>
      <c r="G24" s="66">
        <v>264185.93839999998</v>
      </c>
      <c r="H24" s="67">
        <v>91.206518507118304</v>
      </c>
      <c r="I24" s="66">
        <v>73297.138000000006</v>
      </c>
      <c r="J24" s="67">
        <v>14.510240986797401</v>
      </c>
      <c r="K24" s="66">
        <v>39502.147499999999</v>
      </c>
      <c r="L24" s="67">
        <v>14.9524035000646</v>
      </c>
      <c r="M24" s="67">
        <v>0.85552286745929496</v>
      </c>
      <c r="N24" s="66">
        <v>2457334.0362</v>
      </c>
      <c r="O24" s="66">
        <v>29007314.8182</v>
      </c>
      <c r="P24" s="66">
        <v>53989</v>
      </c>
      <c r="Q24" s="66">
        <v>35899</v>
      </c>
      <c r="R24" s="67">
        <v>50.391375804339901</v>
      </c>
      <c r="S24" s="66">
        <v>9.3563639852562606</v>
      </c>
      <c r="T24" s="66">
        <v>8.8800716733056593</v>
      </c>
      <c r="U24" s="68">
        <v>5.0905705752911601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375752.94140000001</v>
      </c>
      <c r="E25" s="66">
        <v>202838</v>
      </c>
      <c r="F25" s="67">
        <v>185.24780435618601</v>
      </c>
      <c r="G25" s="66">
        <v>162142.70490000001</v>
      </c>
      <c r="H25" s="67">
        <v>131.742119777601</v>
      </c>
      <c r="I25" s="66">
        <v>42169.8917</v>
      </c>
      <c r="J25" s="67">
        <v>11.222770883144999</v>
      </c>
      <c r="K25" s="66">
        <v>16726.156299999999</v>
      </c>
      <c r="L25" s="67">
        <v>10.3157007959844</v>
      </c>
      <c r="M25" s="67">
        <v>1.5211944061529501</v>
      </c>
      <c r="N25" s="66">
        <v>2088332.9299000001</v>
      </c>
      <c r="O25" s="66">
        <v>32347349.680300001</v>
      </c>
      <c r="P25" s="66">
        <v>27616</v>
      </c>
      <c r="Q25" s="66">
        <v>19031</v>
      </c>
      <c r="R25" s="67">
        <v>45.110609006357997</v>
      </c>
      <c r="S25" s="66">
        <v>13.606349268540001</v>
      </c>
      <c r="T25" s="66">
        <v>13.269241952603601</v>
      </c>
      <c r="U25" s="68">
        <v>2.47757358923436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944549.14339999994</v>
      </c>
      <c r="E26" s="66">
        <v>625008</v>
      </c>
      <c r="F26" s="67">
        <v>151.12592853211501</v>
      </c>
      <c r="G26" s="66">
        <v>510072.62609999999</v>
      </c>
      <c r="H26" s="67">
        <v>85.1793440910551</v>
      </c>
      <c r="I26" s="66">
        <v>175309.66990000001</v>
      </c>
      <c r="J26" s="67">
        <v>18.560142807282102</v>
      </c>
      <c r="K26" s="66">
        <v>92130.929600000003</v>
      </c>
      <c r="L26" s="67">
        <v>18.062316008688899</v>
      </c>
      <c r="M26" s="67">
        <v>0.90283187916514795</v>
      </c>
      <c r="N26" s="66">
        <v>4658085.9456000002</v>
      </c>
      <c r="O26" s="66">
        <v>57763089.697899997</v>
      </c>
      <c r="P26" s="66">
        <v>73218</v>
      </c>
      <c r="Q26" s="66">
        <v>43726</v>
      </c>
      <c r="R26" s="67">
        <v>67.447285367973294</v>
      </c>
      <c r="S26" s="66">
        <v>12.9005045671829</v>
      </c>
      <c r="T26" s="66">
        <v>11.966210638979099</v>
      </c>
      <c r="U26" s="68">
        <v>7.2423053171156404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487683.05459999997</v>
      </c>
      <c r="E27" s="66">
        <v>325677</v>
      </c>
      <c r="F27" s="67">
        <v>149.74439539789401</v>
      </c>
      <c r="G27" s="66">
        <v>263162.33510000003</v>
      </c>
      <c r="H27" s="67">
        <v>85.316433833391699</v>
      </c>
      <c r="I27" s="66">
        <v>142960.28479999999</v>
      </c>
      <c r="J27" s="67">
        <v>29.314179250549699</v>
      </c>
      <c r="K27" s="66">
        <v>75854.628200000006</v>
      </c>
      <c r="L27" s="67">
        <v>28.824272353099399</v>
      </c>
      <c r="M27" s="67">
        <v>0.88466133434953598</v>
      </c>
      <c r="N27" s="66">
        <v>2581053.9322000002</v>
      </c>
      <c r="O27" s="66">
        <v>21251454.388900001</v>
      </c>
      <c r="P27" s="66">
        <v>64074</v>
      </c>
      <c r="Q27" s="66">
        <v>40319</v>
      </c>
      <c r="R27" s="67">
        <v>58.917631885711401</v>
      </c>
      <c r="S27" s="66">
        <v>7.6112472235227999</v>
      </c>
      <c r="T27" s="66">
        <v>7.2807823160296596</v>
      </c>
      <c r="U27" s="68">
        <v>4.3417970509724801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1184242.4964999999</v>
      </c>
      <c r="E28" s="66">
        <v>919699</v>
      </c>
      <c r="F28" s="67">
        <v>128.76413875626699</v>
      </c>
      <c r="G28" s="66">
        <v>679427.73060000001</v>
      </c>
      <c r="H28" s="67">
        <v>74.299994416507005</v>
      </c>
      <c r="I28" s="66">
        <v>105503.53200000001</v>
      </c>
      <c r="J28" s="67">
        <v>8.9089466314385106</v>
      </c>
      <c r="K28" s="66">
        <v>47524.8295</v>
      </c>
      <c r="L28" s="67">
        <v>6.9948321741343999</v>
      </c>
      <c r="M28" s="67">
        <v>1.2199665545354601</v>
      </c>
      <c r="N28" s="66">
        <v>6900843.5272000004</v>
      </c>
      <c r="O28" s="66">
        <v>78221399.6083</v>
      </c>
      <c r="P28" s="66">
        <v>61162</v>
      </c>
      <c r="Q28" s="66">
        <v>48678</v>
      </c>
      <c r="R28" s="67">
        <v>25.646082419162699</v>
      </c>
      <c r="S28" s="66">
        <v>19.362389988882001</v>
      </c>
      <c r="T28" s="66">
        <v>18.411897386909899</v>
      </c>
      <c r="U28" s="68">
        <v>4.9089632143442303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878069.3432</v>
      </c>
      <c r="E29" s="66">
        <v>636804</v>
      </c>
      <c r="F29" s="67">
        <v>137.886907619927</v>
      </c>
      <c r="G29" s="66">
        <v>524807.98160000006</v>
      </c>
      <c r="H29" s="67">
        <v>67.312497901232405</v>
      </c>
      <c r="I29" s="66">
        <v>169012.20600000001</v>
      </c>
      <c r="J29" s="67">
        <v>19.248161584147699</v>
      </c>
      <c r="K29" s="66">
        <v>105059.47960000001</v>
      </c>
      <c r="L29" s="67">
        <v>20.018651255970202</v>
      </c>
      <c r="M29" s="67">
        <v>0.60872875673372395</v>
      </c>
      <c r="N29" s="66">
        <v>5716246.1834000004</v>
      </c>
      <c r="O29" s="66">
        <v>50833775.811800003</v>
      </c>
      <c r="P29" s="66">
        <v>118634</v>
      </c>
      <c r="Q29" s="66">
        <v>94981</v>
      </c>
      <c r="R29" s="67">
        <v>24.902875311904499</v>
      </c>
      <c r="S29" s="66">
        <v>7.40149824839422</v>
      </c>
      <c r="T29" s="66">
        <v>7.33926726187343</v>
      </c>
      <c r="U29" s="68">
        <v>0.840789046113679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1863900.9834</v>
      </c>
      <c r="E30" s="66">
        <v>1420171</v>
      </c>
      <c r="F30" s="67">
        <v>131.24482779890599</v>
      </c>
      <c r="G30" s="66">
        <v>1133921.733</v>
      </c>
      <c r="H30" s="67">
        <v>64.376511107932004</v>
      </c>
      <c r="I30" s="66">
        <v>249752.63939999999</v>
      </c>
      <c r="J30" s="67">
        <v>13.399458534777899</v>
      </c>
      <c r="K30" s="66">
        <v>185513.68530000001</v>
      </c>
      <c r="L30" s="67">
        <v>16.360360675792801</v>
      </c>
      <c r="M30" s="67">
        <v>0.346276092764354</v>
      </c>
      <c r="N30" s="66">
        <v>9149758.3198000006</v>
      </c>
      <c r="O30" s="66">
        <v>88256241.117599994</v>
      </c>
      <c r="P30" s="66">
        <v>114737</v>
      </c>
      <c r="Q30" s="66">
        <v>70379</v>
      </c>
      <c r="R30" s="67">
        <v>63.027323491382397</v>
      </c>
      <c r="S30" s="66">
        <v>16.244986215431801</v>
      </c>
      <c r="T30" s="66">
        <v>15.729846191335501</v>
      </c>
      <c r="U30" s="68">
        <v>3.17107086004774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5935279.6982000005</v>
      </c>
      <c r="E31" s="66">
        <v>1088538</v>
      </c>
      <c r="F31" s="67">
        <v>545.25241178534895</v>
      </c>
      <c r="G31" s="66">
        <v>881506.58400000003</v>
      </c>
      <c r="H31" s="67">
        <v>573.31087548632502</v>
      </c>
      <c r="I31" s="66">
        <v>-262324.99089999998</v>
      </c>
      <c r="J31" s="67">
        <v>-4.4197578587502102</v>
      </c>
      <c r="K31" s="66">
        <v>944.68169999999998</v>
      </c>
      <c r="L31" s="67">
        <v>0.107166720833023</v>
      </c>
      <c r="M31" s="67">
        <v>-278.686114698739</v>
      </c>
      <c r="N31" s="66">
        <v>11661470.32</v>
      </c>
      <c r="O31" s="66">
        <v>93890111.654400006</v>
      </c>
      <c r="P31" s="66">
        <v>101272</v>
      </c>
      <c r="Q31" s="66">
        <v>44732</v>
      </c>
      <c r="R31" s="67">
        <v>126.39721005097</v>
      </c>
      <c r="S31" s="66">
        <v>58.6073119736946</v>
      </c>
      <c r="T31" s="66">
        <v>21.3469799315926</v>
      </c>
      <c r="U31" s="68">
        <v>63.576251473239402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244144.95</v>
      </c>
      <c r="E32" s="66">
        <v>164535</v>
      </c>
      <c r="F32" s="67">
        <v>148.38481174218299</v>
      </c>
      <c r="G32" s="66">
        <v>134238.6286</v>
      </c>
      <c r="H32" s="67">
        <v>81.873841044290899</v>
      </c>
      <c r="I32" s="66">
        <v>65130.073900000003</v>
      </c>
      <c r="J32" s="67">
        <v>26.676805684491899</v>
      </c>
      <c r="K32" s="66">
        <v>36397.921000000002</v>
      </c>
      <c r="L32" s="67">
        <v>27.114342108229799</v>
      </c>
      <c r="M32" s="67">
        <v>0.78938994620049896</v>
      </c>
      <c r="N32" s="66">
        <v>1428618.3237999999</v>
      </c>
      <c r="O32" s="66">
        <v>12783650.501</v>
      </c>
      <c r="P32" s="66">
        <v>44862</v>
      </c>
      <c r="Q32" s="66">
        <v>33482</v>
      </c>
      <c r="R32" s="67">
        <v>33.988411683889801</v>
      </c>
      <c r="S32" s="66">
        <v>5.4421325397886902</v>
      </c>
      <c r="T32" s="66">
        <v>4.8742979421778898</v>
      </c>
      <c r="U32" s="68">
        <v>10.4340457248924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36.828099999999999</v>
      </c>
      <c r="E33" s="69"/>
      <c r="F33" s="69"/>
      <c r="G33" s="66">
        <v>89.563000000000002</v>
      </c>
      <c r="H33" s="67">
        <v>-58.8802295590813</v>
      </c>
      <c r="I33" s="66">
        <v>6.7403000000000004</v>
      </c>
      <c r="J33" s="67">
        <v>18.3020573963903</v>
      </c>
      <c r="K33" s="66">
        <v>14.620699999999999</v>
      </c>
      <c r="L33" s="67">
        <v>16.324486674184701</v>
      </c>
      <c r="M33" s="67">
        <v>-0.53898924128119696</v>
      </c>
      <c r="N33" s="66">
        <v>155.08000000000001</v>
      </c>
      <c r="O33" s="66">
        <v>3331.2141999999999</v>
      </c>
      <c r="P33" s="66">
        <v>9</v>
      </c>
      <c r="Q33" s="66">
        <v>1</v>
      </c>
      <c r="R33" s="67">
        <v>800</v>
      </c>
      <c r="S33" s="66">
        <v>4.0920111111111099</v>
      </c>
      <c r="T33" s="66">
        <v>3.8462000000000001</v>
      </c>
      <c r="U33" s="68">
        <v>6.0070978410507099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184393.05220000001</v>
      </c>
      <c r="E35" s="66">
        <v>146814</v>
      </c>
      <c r="F35" s="67">
        <v>125.596368329996</v>
      </c>
      <c r="G35" s="66">
        <v>98259.137199999997</v>
      </c>
      <c r="H35" s="67">
        <v>87.659954539067499</v>
      </c>
      <c r="I35" s="66">
        <v>10498.841700000001</v>
      </c>
      <c r="J35" s="67">
        <v>5.6937295493175899</v>
      </c>
      <c r="K35" s="66">
        <v>12095.407499999999</v>
      </c>
      <c r="L35" s="67">
        <v>12.309702532173301</v>
      </c>
      <c r="M35" s="67">
        <v>-0.13199768589855301</v>
      </c>
      <c r="N35" s="66">
        <v>910607.00820000004</v>
      </c>
      <c r="O35" s="66">
        <v>18102379.198399998</v>
      </c>
      <c r="P35" s="66">
        <v>13086</v>
      </c>
      <c r="Q35" s="66">
        <v>8919</v>
      </c>
      <c r="R35" s="67">
        <v>46.720484359233097</v>
      </c>
      <c r="S35" s="66">
        <v>14.090864450557801</v>
      </c>
      <c r="T35" s="66">
        <v>13.0261966700303</v>
      </c>
      <c r="U35" s="68">
        <v>7.5557307662939497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1251462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868788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547449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534654.70129999996</v>
      </c>
      <c r="E39" s="66">
        <v>524097</v>
      </c>
      <c r="F39" s="67">
        <v>102.01445558742</v>
      </c>
      <c r="G39" s="66">
        <v>438426.32750000001</v>
      </c>
      <c r="H39" s="67">
        <v>21.948584691232998</v>
      </c>
      <c r="I39" s="66">
        <v>30525.862300000001</v>
      </c>
      <c r="J39" s="67">
        <v>5.7094536391014801</v>
      </c>
      <c r="K39" s="66">
        <v>22280.148099999999</v>
      </c>
      <c r="L39" s="67">
        <v>5.0818453871249298</v>
      </c>
      <c r="M39" s="67">
        <v>0.37009243219527799</v>
      </c>
      <c r="N39" s="66">
        <v>2443912.3887</v>
      </c>
      <c r="O39" s="66">
        <v>25418669.344500002</v>
      </c>
      <c r="P39" s="66">
        <v>737</v>
      </c>
      <c r="Q39" s="66">
        <v>383</v>
      </c>
      <c r="R39" s="67">
        <v>92.428198433420405</v>
      </c>
      <c r="S39" s="66">
        <v>725.44735590230698</v>
      </c>
      <c r="T39" s="66">
        <v>557.52158851174897</v>
      </c>
      <c r="U39" s="68">
        <v>23.147891576735098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752132.8395</v>
      </c>
      <c r="E40" s="66">
        <v>458230</v>
      </c>
      <c r="F40" s="67">
        <v>164.138716256029</v>
      </c>
      <c r="G40" s="66">
        <v>498175.39</v>
      </c>
      <c r="H40" s="67">
        <v>50.9775180785225</v>
      </c>
      <c r="I40" s="66">
        <v>51717.035000000003</v>
      </c>
      <c r="J40" s="67">
        <v>6.8760506500926404</v>
      </c>
      <c r="K40" s="66">
        <v>42398.835500000001</v>
      </c>
      <c r="L40" s="67">
        <v>8.5108249727068994</v>
      </c>
      <c r="M40" s="67">
        <v>0.21977489216655499</v>
      </c>
      <c r="N40" s="66">
        <v>4361101.9337999998</v>
      </c>
      <c r="O40" s="66">
        <v>52233227.000799999</v>
      </c>
      <c r="P40" s="66">
        <v>3807</v>
      </c>
      <c r="Q40" s="66">
        <v>2378</v>
      </c>
      <c r="R40" s="67">
        <v>60.092514718250598</v>
      </c>
      <c r="S40" s="66">
        <v>197.565757683215</v>
      </c>
      <c r="T40" s="66">
        <v>198.18100622371699</v>
      </c>
      <c r="U40" s="68">
        <v>-0.31141456278512702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367397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147614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61419.148800000003</v>
      </c>
      <c r="E43" s="72"/>
      <c r="F43" s="72"/>
      <c r="G43" s="71">
        <v>167131.32939999999</v>
      </c>
      <c r="H43" s="73">
        <v>-63.250966159071297</v>
      </c>
      <c r="I43" s="71">
        <v>6908.4692999999997</v>
      </c>
      <c r="J43" s="73">
        <v>11.248070731973399</v>
      </c>
      <c r="K43" s="71">
        <v>12577.0697</v>
      </c>
      <c r="L43" s="73">
        <v>7.5252615683436304</v>
      </c>
      <c r="M43" s="73">
        <v>-0.45070915047882698</v>
      </c>
      <c r="N43" s="71">
        <v>243776.66759999999</v>
      </c>
      <c r="O43" s="71">
        <v>3740968.2568000001</v>
      </c>
      <c r="P43" s="71">
        <v>79</v>
      </c>
      <c r="Q43" s="71">
        <v>34</v>
      </c>
      <c r="R43" s="73">
        <v>132.35294117647101</v>
      </c>
      <c r="S43" s="71">
        <v>777.45757974683499</v>
      </c>
      <c r="T43" s="71">
        <v>815.95098529411803</v>
      </c>
      <c r="U43" s="74">
        <v>-4.9511904636413799</v>
      </c>
      <c r="V43" s="52"/>
      <c r="W43" s="52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B25:C25"/>
    <mergeCell ref="B13:C13"/>
    <mergeCell ref="B14:C14"/>
    <mergeCell ref="B15:C15"/>
    <mergeCell ref="B16:C16"/>
    <mergeCell ref="B17:C17"/>
    <mergeCell ref="B26:C26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156775</v>
      </c>
      <c r="D2" s="32">
        <v>1457883.96472137</v>
      </c>
      <c r="E2" s="32">
        <v>1454374.3242273501</v>
      </c>
      <c r="F2" s="32">
        <v>3509.6404940170901</v>
      </c>
      <c r="G2" s="32">
        <v>1454374.3242273501</v>
      </c>
      <c r="H2" s="32">
        <v>2.4073524223773598E-3</v>
      </c>
    </row>
    <row r="3" spans="1:8" ht="14.25" x14ac:dyDescent="0.2">
      <c r="A3" s="32">
        <v>2</v>
      </c>
      <c r="B3" s="33">
        <v>13</v>
      </c>
      <c r="C3" s="32">
        <v>73999.198000000004</v>
      </c>
      <c r="D3" s="32">
        <v>289237.591332282</v>
      </c>
      <c r="E3" s="32">
        <v>229830.50382471801</v>
      </c>
      <c r="F3" s="32">
        <v>59407.087507563701</v>
      </c>
      <c r="G3" s="32">
        <v>229830.50382471801</v>
      </c>
      <c r="H3" s="32">
        <v>0.20539200051391501</v>
      </c>
    </row>
    <row r="4" spans="1:8" ht="14.25" x14ac:dyDescent="0.2">
      <c r="A4" s="32">
        <v>3</v>
      </c>
      <c r="B4" s="33">
        <v>14</v>
      </c>
      <c r="C4" s="32">
        <v>278646</v>
      </c>
      <c r="D4" s="32">
        <v>331258.95147094002</v>
      </c>
      <c r="E4" s="32">
        <v>244509.83173333301</v>
      </c>
      <c r="F4" s="32">
        <v>86749.119737606801</v>
      </c>
      <c r="G4" s="32">
        <v>244509.83173333301</v>
      </c>
      <c r="H4" s="32">
        <v>0.26187705827239199</v>
      </c>
    </row>
    <row r="5" spans="1:8" ht="14.25" x14ac:dyDescent="0.2">
      <c r="A5" s="32">
        <v>4</v>
      </c>
      <c r="B5" s="33">
        <v>15</v>
      </c>
      <c r="C5" s="32">
        <v>16613.5</v>
      </c>
      <c r="D5" s="32">
        <v>103939.947640171</v>
      </c>
      <c r="E5" s="32">
        <v>88534.640461538496</v>
      </c>
      <c r="F5" s="32">
        <v>15405.3071786325</v>
      </c>
      <c r="G5" s="32">
        <v>88534.640461538496</v>
      </c>
      <c r="H5" s="32">
        <v>0.14821353606953899</v>
      </c>
    </row>
    <row r="6" spans="1:8" ht="14.25" x14ac:dyDescent="0.2">
      <c r="A6" s="32">
        <v>5</v>
      </c>
      <c r="B6" s="33">
        <v>16</v>
      </c>
      <c r="C6" s="32">
        <v>19519</v>
      </c>
      <c r="D6" s="32">
        <v>1738524.55153333</v>
      </c>
      <c r="E6" s="32">
        <v>1858207.7187974399</v>
      </c>
      <c r="F6" s="32">
        <v>-119683.167264103</v>
      </c>
      <c r="G6" s="32">
        <v>1858207.7187974399</v>
      </c>
      <c r="H6" s="32">
        <v>-6.8841804482165703E-2</v>
      </c>
    </row>
    <row r="7" spans="1:8" ht="14.25" x14ac:dyDescent="0.2">
      <c r="A7" s="32">
        <v>6</v>
      </c>
      <c r="B7" s="33">
        <v>17</v>
      </c>
      <c r="C7" s="32">
        <v>260678</v>
      </c>
      <c r="D7" s="32">
        <v>3692906.2393478602</v>
      </c>
      <c r="E7" s="32">
        <v>4013208.79790085</v>
      </c>
      <c r="F7" s="32">
        <v>-320302.55855299102</v>
      </c>
      <c r="G7" s="32">
        <v>4013208.79790085</v>
      </c>
      <c r="H7" s="32">
        <v>-8.6734549374736999E-2</v>
      </c>
    </row>
    <row r="8" spans="1:8" ht="14.25" x14ac:dyDescent="0.2">
      <c r="A8" s="32">
        <v>7</v>
      </c>
      <c r="B8" s="33">
        <v>18</v>
      </c>
      <c r="C8" s="32">
        <v>152147</v>
      </c>
      <c r="D8" s="32">
        <v>330178.38346324803</v>
      </c>
      <c r="E8" s="32">
        <v>295970.90705897397</v>
      </c>
      <c r="F8" s="32">
        <v>34207.476404273497</v>
      </c>
      <c r="G8" s="32">
        <v>295970.90705897397</v>
      </c>
      <c r="H8" s="32">
        <v>0.103603016180134</v>
      </c>
    </row>
    <row r="9" spans="1:8" ht="14.25" x14ac:dyDescent="0.2">
      <c r="A9" s="32">
        <v>8</v>
      </c>
      <c r="B9" s="33">
        <v>19</v>
      </c>
      <c r="C9" s="32">
        <v>112483</v>
      </c>
      <c r="D9" s="32">
        <v>361385.87844700902</v>
      </c>
      <c r="E9" s="32">
        <v>366804.438494017</v>
      </c>
      <c r="F9" s="32">
        <v>-5418.5600470085501</v>
      </c>
      <c r="G9" s="32">
        <v>366804.438494017</v>
      </c>
      <c r="H9" s="32">
        <v>-1.4993834485989999E-2</v>
      </c>
    </row>
    <row r="10" spans="1:8" ht="14.25" x14ac:dyDescent="0.2">
      <c r="A10" s="32">
        <v>9</v>
      </c>
      <c r="B10" s="33">
        <v>21</v>
      </c>
      <c r="C10" s="32">
        <v>816223</v>
      </c>
      <c r="D10" s="32">
        <v>3244228.1932999999</v>
      </c>
      <c r="E10" s="32">
        <v>3433617.2585999998</v>
      </c>
      <c r="F10" s="32">
        <v>-189389.06529999999</v>
      </c>
      <c r="G10" s="32">
        <v>3433617.2585999998</v>
      </c>
      <c r="H10" s="32">
        <v>-5.83772330476406E-2</v>
      </c>
    </row>
    <row r="11" spans="1:8" ht="14.25" x14ac:dyDescent="0.2">
      <c r="A11" s="32">
        <v>10</v>
      </c>
      <c r="B11" s="33">
        <v>22</v>
      </c>
      <c r="C11" s="32">
        <v>152979</v>
      </c>
      <c r="D11" s="32">
        <v>1983719.61172821</v>
      </c>
      <c r="E11" s="32">
        <v>1961987.7553820501</v>
      </c>
      <c r="F11" s="32">
        <v>21731.8563461538</v>
      </c>
      <c r="G11" s="32">
        <v>1961987.7553820501</v>
      </c>
      <c r="H11" s="32">
        <v>1.09551048533624E-2</v>
      </c>
    </row>
    <row r="12" spans="1:8" ht="14.25" x14ac:dyDescent="0.2">
      <c r="A12" s="32">
        <v>11</v>
      </c>
      <c r="B12" s="33">
        <v>23</v>
      </c>
      <c r="C12" s="32">
        <v>935352.36499999999</v>
      </c>
      <c r="D12" s="32">
        <v>6306137.2077658102</v>
      </c>
      <c r="E12" s="32">
        <v>6528881.9211034197</v>
      </c>
      <c r="F12" s="32">
        <v>-222744.71333760701</v>
      </c>
      <c r="G12" s="32">
        <v>6528881.9211034197</v>
      </c>
      <c r="H12" s="32">
        <v>-3.5321894528920803E-2</v>
      </c>
    </row>
    <row r="13" spans="1:8" ht="14.25" x14ac:dyDescent="0.2">
      <c r="A13" s="32">
        <v>12</v>
      </c>
      <c r="B13" s="33">
        <v>24</v>
      </c>
      <c r="C13" s="32">
        <v>75507.682000000001</v>
      </c>
      <c r="D13" s="32">
        <v>1305108.0155615399</v>
      </c>
      <c r="E13" s="32">
        <v>1190774.96882991</v>
      </c>
      <c r="F13" s="32">
        <v>114333.046731624</v>
      </c>
      <c r="G13" s="32">
        <v>1190774.96882991</v>
      </c>
      <c r="H13" s="32">
        <v>8.7604279008608205E-2</v>
      </c>
    </row>
    <row r="14" spans="1:8" ht="14.25" x14ac:dyDescent="0.2">
      <c r="A14" s="32">
        <v>13</v>
      </c>
      <c r="B14" s="33">
        <v>25</v>
      </c>
      <c r="C14" s="32">
        <v>141522</v>
      </c>
      <c r="D14" s="32">
        <v>2059167.8809</v>
      </c>
      <c r="E14" s="32">
        <v>2005136.4121999999</v>
      </c>
      <c r="F14" s="32">
        <v>54031.468699999998</v>
      </c>
      <c r="G14" s="32">
        <v>2005136.4121999999</v>
      </c>
      <c r="H14" s="32">
        <v>2.6239467505866702E-2</v>
      </c>
    </row>
    <row r="15" spans="1:8" ht="14.25" x14ac:dyDescent="0.2">
      <c r="A15" s="32">
        <v>14</v>
      </c>
      <c r="B15" s="33">
        <v>26</v>
      </c>
      <c r="C15" s="32">
        <v>197679</v>
      </c>
      <c r="D15" s="32">
        <v>1357129.84203603</v>
      </c>
      <c r="E15" s="32">
        <v>1495999.53842703</v>
      </c>
      <c r="F15" s="32">
        <v>-138869.696390992</v>
      </c>
      <c r="G15" s="32">
        <v>1495999.53842703</v>
      </c>
      <c r="H15" s="32">
        <v>-0.102326020760587</v>
      </c>
    </row>
    <row r="16" spans="1:8" ht="14.25" x14ac:dyDescent="0.2">
      <c r="A16" s="32">
        <v>15</v>
      </c>
      <c r="B16" s="33">
        <v>27</v>
      </c>
      <c r="C16" s="32">
        <v>328291.53700000001</v>
      </c>
      <c r="D16" s="32">
        <v>2069473.7045</v>
      </c>
      <c r="E16" s="32">
        <v>1858390.4</v>
      </c>
      <c r="F16" s="32">
        <v>211083.3045</v>
      </c>
      <c r="G16" s="32">
        <v>1858390.4</v>
      </c>
      <c r="H16" s="32">
        <v>0.101998543900803</v>
      </c>
    </row>
    <row r="17" spans="1:8" ht="14.25" x14ac:dyDescent="0.2">
      <c r="A17" s="32">
        <v>16</v>
      </c>
      <c r="B17" s="33">
        <v>29</v>
      </c>
      <c r="C17" s="32">
        <v>3439992</v>
      </c>
      <c r="D17" s="32">
        <v>22408041.430576101</v>
      </c>
      <c r="E17" s="32">
        <v>25862247.584716201</v>
      </c>
      <c r="F17" s="32">
        <v>-3454206.1541401702</v>
      </c>
      <c r="G17" s="32">
        <v>25862247.584716201</v>
      </c>
      <c r="H17" s="32">
        <v>-0.15415029309196401</v>
      </c>
    </row>
    <row r="18" spans="1:8" ht="14.25" x14ac:dyDescent="0.2">
      <c r="A18" s="32">
        <v>17</v>
      </c>
      <c r="B18" s="33">
        <v>31</v>
      </c>
      <c r="C18" s="32">
        <v>77368.972999999998</v>
      </c>
      <c r="D18" s="32">
        <v>505140.75036389101</v>
      </c>
      <c r="E18" s="32">
        <v>431843.58786702802</v>
      </c>
      <c r="F18" s="32">
        <v>73297.162496862496</v>
      </c>
      <c r="G18" s="32">
        <v>431843.58786702802</v>
      </c>
      <c r="H18" s="32">
        <v>0.145102454007247</v>
      </c>
    </row>
    <row r="19" spans="1:8" ht="14.25" x14ac:dyDescent="0.2">
      <c r="A19" s="32">
        <v>18</v>
      </c>
      <c r="B19" s="33">
        <v>32</v>
      </c>
      <c r="C19" s="32">
        <v>26369.651000000002</v>
      </c>
      <c r="D19" s="32">
        <v>375752.95064674399</v>
      </c>
      <c r="E19" s="32">
        <v>333583.04051303602</v>
      </c>
      <c r="F19" s="32">
        <v>42169.910133707897</v>
      </c>
      <c r="G19" s="32">
        <v>333583.04051303602</v>
      </c>
      <c r="H19" s="32">
        <v>0.112227755127738</v>
      </c>
    </row>
    <row r="20" spans="1:8" ht="14.25" x14ac:dyDescent="0.2">
      <c r="A20" s="32">
        <v>19</v>
      </c>
      <c r="B20" s="33">
        <v>33</v>
      </c>
      <c r="C20" s="32">
        <v>91444.743000000002</v>
      </c>
      <c r="D20" s="32">
        <v>944549.13101459004</v>
      </c>
      <c r="E20" s="32">
        <v>769239.53358982306</v>
      </c>
      <c r="F20" s="32">
        <v>175309.597424768</v>
      </c>
      <c r="G20" s="32">
        <v>769239.53358982306</v>
      </c>
      <c r="H20" s="32">
        <v>0.18560135377654599</v>
      </c>
    </row>
    <row r="21" spans="1:8" ht="14.25" x14ac:dyDescent="0.2">
      <c r="A21" s="32">
        <v>20</v>
      </c>
      <c r="B21" s="33">
        <v>34</v>
      </c>
      <c r="C21" s="32">
        <v>88909.17</v>
      </c>
      <c r="D21" s="32">
        <v>487683.07897092501</v>
      </c>
      <c r="E21" s="32">
        <v>344722.76830972201</v>
      </c>
      <c r="F21" s="32">
        <v>142960.310661203</v>
      </c>
      <c r="G21" s="32">
        <v>344722.76830972201</v>
      </c>
      <c r="H21" s="32">
        <v>0.29314183088506501</v>
      </c>
    </row>
    <row r="22" spans="1:8" ht="14.25" x14ac:dyDescent="0.2">
      <c r="A22" s="32">
        <v>21</v>
      </c>
      <c r="B22" s="33">
        <v>35</v>
      </c>
      <c r="C22" s="32">
        <v>55278.086000000003</v>
      </c>
      <c r="D22" s="32">
        <v>1184242.49643628</v>
      </c>
      <c r="E22" s="32">
        <v>1078738.97395913</v>
      </c>
      <c r="F22" s="32">
        <v>105503.52247715399</v>
      </c>
      <c r="G22" s="32">
        <v>1078738.97395913</v>
      </c>
      <c r="H22" s="32">
        <v>8.9089458277880798E-2</v>
      </c>
    </row>
    <row r="23" spans="1:8" ht="14.25" x14ac:dyDescent="0.2">
      <c r="A23" s="32">
        <v>22</v>
      </c>
      <c r="B23" s="33">
        <v>36</v>
      </c>
      <c r="C23" s="32">
        <v>150498.598</v>
      </c>
      <c r="D23" s="32">
        <v>878069.34499292006</v>
      </c>
      <c r="E23" s="32">
        <v>709057.104923037</v>
      </c>
      <c r="F23" s="32">
        <v>169012.240069883</v>
      </c>
      <c r="G23" s="32">
        <v>709057.104923037</v>
      </c>
      <c r="H23" s="32">
        <v>0.19248165424935301</v>
      </c>
    </row>
    <row r="24" spans="1:8" ht="14.25" x14ac:dyDescent="0.2">
      <c r="A24" s="32">
        <v>23</v>
      </c>
      <c r="B24" s="33">
        <v>37</v>
      </c>
      <c r="C24" s="32">
        <v>192911.19699999999</v>
      </c>
      <c r="D24" s="32">
        <v>1863901.0091132701</v>
      </c>
      <c r="E24" s="32">
        <v>1614148.3107289199</v>
      </c>
      <c r="F24" s="32">
        <v>249752.698384352</v>
      </c>
      <c r="G24" s="32">
        <v>1614148.3107289199</v>
      </c>
      <c r="H24" s="32">
        <v>0.13399461514491501</v>
      </c>
    </row>
    <row r="25" spans="1:8" ht="14.25" x14ac:dyDescent="0.2">
      <c r="A25" s="32">
        <v>24</v>
      </c>
      <c r="B25" s="33">
        <v>38</v>
      </c>
      <c r="C25" s="32">
        <v>1553519.608</v>
      </c>
      <c r="D25" s="32">
        <v>5935278.6512026498</v>
      </c>
      <c r="E25" s="32">
        <v>6197604.6029123897</v>
      </c>
      <c r="F25" s="32">
        <v>-262325.95170973497</v>
      </c>
      <c r="G25" s="32">
        <v>6197604.6029123897</v>
      </c>
      <c r="H25" s="32">
        <v>-4.4197748265210703E-2</v>
      </c>
    </row>
    <row r="26" spans="1:8" ht="14.25" x14ac:dyDescent="0.2">
      <c r="A26" s="32">
        <v>25</v>
      </c>
      <c r="B26" s="33">
        <v>39</v>
      </c>
      <c r="C26" s="32">
        <v>150276.592</v>
      </c>
      <c r="D26" s="32">
        <v>244144.89594318901</v>
      </c>
      <c r="E26" s="32">
        <v>179014.85106660699</v>
      </c>
      <c r="F26" s="32">
        <v>65130.044876581902</v>
      </c>
      <c r="G26" s="32">
        <v>179014.85106660699</v>
      </c>
      <c r="H26" s="32">
        <v>0.26676799703294801</v>
      </c>
    </row>
    <row r="27" spans="1:8" ht="14.25" x14ac:dyDescent="0.2">
      <c r="A27" s="32">
        <v>26</v>
      </c>
      <c r="B27" s="33">
        <v>40</v>
      </c>
      <c r="C27" s="32">
        <v>10</v>
      </c>
      <c r="D27" s="32">
        <v>36.828000000000003</v>
      </c>
      <c r="E27" s="32">
        <v>30.087800000000001</v>
      </c>
      <c r="F27" s="32">
        <v>6.7401999999999997</v>
      </c>
      <c r="G27" s="32">
        <v>30.087800000000001</v>
      </c>
      <c r="H27" s="32">
        <v>0.18301835559900101</v>
      </c>
    </row>
    <row r="28" spans="1:8" ht="14.25" x14ac:dyDescent="0.2">
      <c r="A28" s="32">
        <v>27</v>
      </c>
      <c r="B28" s="33">
        <v>42</v>
      </c>
      <c r="C28" s="32">
        <v>12091.855</v>
      </c>
      <c r="D28" s="32">
        <v>184393.05119999999</v>
      </c>
      <c r="E28" s="32">
        <v>173894.21340000001</v>
      </c>
      <c r="F28" s="32">
        <v>10498.837799999999</v>
      </c>
      <c r="G28" s="32">
        <v>173894.21340000001</v>
      </c>
      <c r="H28" s="32">
        <v>5.6937274651486403E-2</v>
      </c>
    </row>
    <row r="29" spans="1:8" ht="14.25" x14ac:dyDescent="0.2">
      <c r="A29" s="32">
        <v>28</v>
      </c>
      <c r="B29" s="33">
        <v>75</v>
      </c>
      <c r="C29" s="32">
        <v>769</v>
      </c>
      <c r="D29" s="32">
        <v>534654.70085470099</v>
      </c>
      <c r="E29" s="32">
        <v>504128.84102564101</v>
      </c>
      <c r="F29" s="32">
        <v>30525.859829059798</v>
      </c>
      <c r="G29" s="32">
        <v>504128.84102564101</v>
      </c>
      <c r="H29" s="32">
        <v>5.7094531817004697E-2</v>
      </c>
    </row>
    <row r="30" spans="1:8" ht="14.25" x14ac:dyDescent="0.2">
      <c r="A30" s="32">
        <v>29</v>
      </c>
      <c r="B30" s="33">
        <v>76</v>
      </c>
      <c r="C30" s="32">
        <v>4016</v>
      </c>
      <c r="D30" s="32">
        <v>752132.82368034194</v>
      </c>
      <c r="E30" s="32">
        <v>700415.80634957296</v>
      </c>
      <c r="F30" s="32">
        <v>51717.017330769202</v>
      </c>
      <c r="G30" s="32">
        <v>700415.80634957296</v>
      </c>
      <c r="H30" s="32">
        <v>6.8760484455002394E-2</v>
      </c>
    </row>
    <row r="31" spans="1:8" ht="14.25" x14ac:dyDescent="0.2">
      <c r="A31" s="32">
        <v>30</v>
      </c>
      <c r="B31" s="33">
        <v>99</v>
      </c>
      <c r="C31" s="32">
        <v>81</v>
      </c>
      <c r="D31" s="32">
        <v>61419.148854095802</v>
      </c>
      <c r="E31" s="32">
        <v>54510.679449360898</v>
      </c>
      <c r="F31" s="32">
        <v>6908.4694047348903</v>
      </c>
      <c r="G31" s="32">
        <v>54510.679449360898</v>
      </c>
      <c r="H31" s="32">
        <v>0.112480708925913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2014-05-19T06:27:30Z</dcterms:modified>
</cp:coreProperties>
</file>