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<sst xmlns="http://schemas.openxmlformats.org/spreadsheetml/2006/main" count="114" uniqueCount="71">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</sst>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13287534.1028</v>
      </c>
      <c r="F3" s="25">
        <f>RA!I7</f>
        <v>1603911.5504000001</v>
      </c>
      <c r="G3" s="16">
        <f>E3-F3</f>
        <v>11683622.5524</v>
      </c>
      <c r="H3" s="27">
        <f>RA!J7</f>
        <v>12.0707991263933</v>
      </c>
      <c r="I3" s="20">
        <f>SUM(I4:I39)</f>
        <v>13287537.107836576</v>
      </c>
      <c r="J3" s="21">
        <f>SUM(J4:J39)</f>
        <v>11683622.480955584</v>
      </c>
      <c r="K3" s="22">
        <f>E3-I3</f>
        <v>-3.0050365757197142</v>
      </c>
      <c r="L3" s="22">
        <f>G3-J3</f>
        <v>7.1444416418671608E-2</v>
      </c>
    </row>
    <row r="4" spans="1:12" x14ac:dyDescent="0.15">
      <c r="A4" s="39">
        <f>RA!A8</f>
        <v>41708</v>
      </c>
      <c r="B4" s="12">
        <v>12</v>
      </c>
      <c r="C4" s="36" t="s">
        <v>6</v>
      </c>
      <c r="D4" s="36"/>
      <c r="E4" s="15">
        <f>VLOOKUP(C4,RA!B8:D39,3,0)</f>
        <v>613258.13760000002</v>
      </c>
      <c r="F4" s="25">
        <f>VLOOKUP(C4,RA!B8:I43,8,0)</f>
        <v>8340.5939999999991</v>
      </c>
      <c r="G4" s="16">
        <f t="shared" ref="G4:G39" si="0">E4-F4</f>
        <v>604917.54359999998</v>
      </c>
      <c r="H4" s="27">
        <f>RA!J8</f>
        <v>1.3600462005512199</v>
      </c>
      <c r="I4" s="20">
        <f>VLOOKUP(B4,RMS!B:D,3,FALSE)</f>
        <v>613258.73252393201</v>
      </c>
      <c r="J4" s="21">
        <f>VLOOKUP(B4,RMS!B:E,4,FALSE)</f>
        <v>604917.54722222197</v>
      </c>
      <c r="K4" s="22">
        <f t="shared" ref="K4:K39" si="1">E4-I4</f>
        <v>-0.59492393198888749</v>
      </c>
      <c r="L4" s="22">
        <f t="shared" ref="L4:L39" si="2">G4-J4</f>
        <v>-3.6222219932824373E-3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85493.407800000001</v>
      </c>
      <c r="F5" s="25">
        <f>VLOOKUP(C5,RA!B9:I44,8,0)</f>
        <v>18031.568800000001</v>
      </c>
      <c r="G5" s="16">
        <f t="shared" si="0"/>
        <v>67461.839000000007</v>
      </c>
      <c r="H5" s="27">
        <f>RA!J9</f>
        <v>21.091180319051499</v>
      </c>
      <c r="I5" s="20">
        <f>VLOOKUP(B5,RMS!B:D,3,FALSE)</f>
        <v>85493.424647053893</v>
      </c>
      <c r="J5" s="21">
        <f>VLOOKUP(B5,RMS!B:E,4,FALSE)</f>
        <v>67461.834660298002</v>
      </c>
      <c r="K5" s="22">
        <f t="shared" si="1"/>
        <v>-1.6847053891979158E-2</v>
      </c>
      <c r="L5" s="22">
        <f t="shared" si="2"/>
        <v>4.3397020053816959E-3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106301.4982</v>
      </c>
      <c r="F6" s="25">
        <f>VLOOKUP(C6,RA!B10:I45,8,0)</f>
        <v>27883.015800000001</v>
      </c>
      <c r="G6" s="16">
        <f t="shared" si="0"/>
        <v>78418.482400000008</v>
      </c>
      <c r="H6" s="27">
        <f>RA!J10</f>
        <v>26.230124948511801</v>
      </c>
      <c r="I6" s="20">
        <f>VLOOKUP(B6,RMS!B:D,3,FALSE)</f>
        <v>106303.31911452999</v>
      </c>
      <c r="J6" s="21">
        <f>VLOOKUP(B6,RMS!B:E,4,FALSE)</f>
        <v>78418.482502564104</v>
      </c>
      <c r="K6" s="22">
        <f t="shared" si="1"/>
        <v>-1.820914529991569</v>
      </c>
      <c r="L6" s="22">
        <f t="shared" si="2"/>
        <v>-1.0256409586872905E-4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67762.034899999999</v>
      </c>
      <c r="F7" s="25">
        <f>VLOOKUP(C7,RA!B11:I46,8,0)</f>
        <v>14543.565399999999</v>
      </c>
      <c r="G7" s="16">
        <f t="shared" si="0"/>
        <v>53218.469499999999</v>
      </c>
      <c r="H7" s="27">
        <f>RA!J11</f>
        <v>21.462704627248399</v>
      </c>
      <c r="I7" s="20">
        <f>VLOOKUP(B7,RMS!B:D,3,FALSE)</f>
        <v>67762.061257264999</v>
      </c>
      <c r="J7" s="21">
        <f>VLOOKUP(B7,RMS!B:E,4,FALSE)</f>
        <v>53218.469419658097</v>
      </c>
      <c r="K7" s="22">
        <f t="shared" si="1"/>
        <v>-2.6357265000115149E-2</v>
      </c>
      <c r="L7" s="22">
        <f t="shared" si="2"/>
        <v>8.0341902503278106E-5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95240.495599999995</v>
      </c>
      <c r="F8" s="25">
        <f>VLOOKUP(C8,RA!B12:I47,8,0)</f>
        <v>22405.314600000002</v>
      </c>
      <c r="G8" s="16">
        <f t="shared" si="0"/>
        <v>72835.180999999997</v>
      </c>
      <c r="H8" s="27">
        <f>RA!J12</f>
        <v>23.5249874109223</v>
      </c>
      <c r="I8" s="20">
        <f>VLOOKUP(B8,RMS!B:D,3,FALSE)</f>
        <v>95240.504976923097</v>
      </c>
      <c r="J8" s="21">
        <f>VLOOKUP(B8,RMS!B:E,4,FALSE)</f>
        <v>72835.180306837603</v>
      </c>
      <c r="K8" s="22">
        <f t="shared" si="1"/>
        <v>-9.3769231025362387E-3</v>
      </c>
      <c r="L8" s="22">
        <f t="shared" si="2"/>
        <v>6.9316239387262613E-4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251497.0055</v>
      </c>
      <c r="F9" s="25">
        <f>VLOOKUP(C9,RA!B13:I48,8,0)</f>
        <v>51375.382299999997</v>
      </c>
      <c r="G9" s="16">
        <f t="shared" si="0"/>
        <v>200121.6232</v>
      </c>
      <c r="H9" s="27">
        <f>RA!J13</f>
        <v>20.4278306208302</v>
      </c>
      <c r="I9" s="20">
        <f>VLOOKUP(B9,RMS!B:D,3,FALSE)</f>
        <v>251497.12649829101</v>
      </c>
      <c r="J9" s="21">
        <f>VLOOKUP(B9,RMS!B:E,4,FALSE)</f>
        <v>200121.62337094001</v>
      </c>
      <c r="K9" s="22">
        <f t="shared" si="1"/>
        <v>-0.12099829100770876</v>
      </c>
      <c r="L9" s="22">
        <f t="shared" si="2"/>
        <v>-1.709400094114244E-4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106628.8622</v>
      </c>
      <c r="F10" s="25">
        <f>VLOOKUP(C10,RA!B14:I49,8,0)</f>
        <v>16093.965200000001</v>
      </c>
      <c r="G10" s="16">
        <f t="shared" si="0"/>
        <v>90534.896999999997</v>
      </c>
      <c r="H10" s="27">
        <f>RA!J14</f>
        <v>15.093441745456399</v>
      </c>
      <c r="I10" s="20">
        <f>VLOOKUP(B10,RMS!B:D,3,FALSE)</f>
        <v>106628.859993162</v>
      </c>
      <c r="J10" s="21">
        <f>VLOOKUP(B10,RMS!B:E,4,FALSE)</f>
        <v>90534.896869230797</v>
      </c>
      <c r="K10" s="22">
        <f t="shared" si="1"/>
        <v>2.2068380058044568E-3</v>
      </c>
      <c r="L10" s="22">
        <f t="shared" si="2"/>
        <v>1.3076920004095882E-4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83643.1008</v>
      </c>
      <c r="F11" s="25">
        <f>VLOOKUP(C11,RA!B15:I50,8,0)</f>
        <v>2462.4358000000002</v>
      </c>
      <c r="G11" s="16">
        <f t="shared" si="0"/>
        <v>81180.664999999994</v>
      </c>
      <c r="H11" s="27">
        <f>RA!J15</f>
        <v>2.9439795708769299</v>
      </c>
      <c r="I11" s="20">
        <f>VLOOKUP(B11,RMS!B:D,3,FALSE)</f>
        <v>83643.125637606805</v>
      </c>
      <c r="J11" s="21">
        <f>VLOOKUP(B11,RMS!B:E,4,FALSE)</f>
        <v>81180.665163247904</v>
      </c>
      <c r="K11" s="22">
        <f t="shared" si="1"/>
        <v>-2.4837606804794632E-2</v>
      </c>
      <c r="L11" s="22">
        <f t="shared" si="2"/>
        <v>-1.6324791067745537E-4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536539.005</v>
      </c>
      <c r="F12" s="25">
        <f>VLOOKUP(C12,RA!B16:I51,8,0)</f>
        <v>30600.250499999998</v>
      </c>
      <c r="G12" s="16">
        <f t="shared" si="0"/>
        <v>505938.75449999998</v>
      </c>
      <c r="H12" s="27">
        <f>RA!J16</f>
        <v>5.7032667177664003</v>
      </c>
      <c r="I12" s="20">
        <f>VLOOKUP(B12,RMS!B:D,3,FALSE)</f>
        <v>536538.90650000004</v>
      </c>
      <c r="J12" s="21">
        <f>VLOOKUP(B12,RMS!B:E,4,FALSE)</f>
        <v>505938.75449999998</v>
      </c>
      <c r="K12" s="22">
        <f t="shared" si="1"/>
        <v>9.849999996367842E-2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680760.40980000002</v>
      </c>
      <c r="F13" s="25">
        <f>VLOOKUP(C13,RA!B17:I52,8,0)</f>
        <v>26610.896000000001</v>
      </c>
      <c r="G13" s="16">
        <f t="shared" si="0"/>
        <v>654149.51380000007</v>
      </c>
      <c r="H13" s="27">
        <f>RA!J17</f>
        <v>3.9089958253914898</v>
      </c>
      <c r="I13" s="20">
        <f>VLOOKUP(B13,RMS!B:D,3,FALSE)</f>
        <v>680760.45280683797</v>
      </c>
      <c r="J13" s="21">
        <f>VLOOKUP(B13,RMS!B:E,4,FALSE)</f>
        <v>654149.513432479</v>
      </c>
      <c r="K13" s="22">
        <f t="shared" si="1"/>
        <v>-4.3006837950088084E-2</v>
      </c>
      <c r="L13" s="22">
        <f t="shared" si="2"/>
        <v>3.6752107553184032E-4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1393797.2782999999</v>
      </c>
      <c r="F14" s="25">
        <f>VLOOKUP(C14,RA!B18:I53,8,0)</f>
        <v>241568.682</v>
      </c>
      <c r="G14" s="16">
        <f t="shared" si="0"/>
        <v>1152228.5962999999</v>
      </c>
      <c r="H14" s="27">
        <f>RA!J18</f>
        <v>17.3316941969236</v>
      </c>
      <c r="I14" s="20">
        <f>VLOOKUP(B14,RMS!B:D,3,FALSE)</f>
        <v>1393797.2940453</v>
      </c>
      <c r="J14" s="21">
        <f>VLOOKUP(B14,RMS!B:E,4,FALSE)</f>
        <v>1152228.5885376099</v>
      </c>
      <c r="K14" s="22">
        <f t="shared" si="1"/>
        <v>-1.57453001011163E-2</v>
      </c>
      <c r="L14" s="22">
        <f t="shared" si="2"/>
        <v>7.7623899560421705E-3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565924.92870000005</v>
      </c>
      <c r="F15" s="25">
        <f>VLOOKUP(C15,RA!B19:I54,8,0)</f>
        <v>65979.391399999993</v>
      </c>
      <c r="G15" s="16">
        <f t="shared" si="0"/>
        <v>499945.53730000008</v>
      </c>
      <c r="H15" s="27">
        <f>RA!J19</f>
        <v>11.6586826368584</v>
      </c>
      <c r="I15" s="20">
        <f>VLOOKUP(B15,RMS!B:D,3,FALSE)</f>
        <v>565924.93952735001</v>
      </c>
      <c r="J15" s="21">
        <f>VLOOKUP(B15,RMS!B:E,4,FALSE)</f>
        <v>499945.53710512799</v>
      </c>
      <c r="K15" s="22">
        <f t="shared" si="1"/>
        <v>-1.0827349964529276E-2</v>
      </c>
      <c r="L15" s="22">
        <f t="shared" si="2"/>
        <v>1.9487208919599652E-4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762549.07629999996</v>
      </c>
      <c r="F16" s="25">
        <f>VLOOKUP(C16,RA!B20:I55,8,0)</f>
        <v>46976.157800000001</v>
      </c>
      <c r="G16" s="16">
        <f t="shared" si="0"/>
        <v>715572.91849999991</v>
      </c>
      <c r="H16" s="27">
        <f>RA!J20</f>
        <v>6.1604110817280402</v>
      </c>
      <c r="I16" s="20">
        <f>VLOOKUP(B16,RMS!B:D,3,FALSE)</f>
        <v>762549.08640000003</v>
      </c>
      <c r="J16" s="21">
        <f>VLOOKUP(B16,RMS!B:E,4,FALSE)</f>
        <v>715572.91850000003</v>
      </c>
      <c r="K16" s="22">
        <f t="shared" si="1"/>
        <v>-1.0100000072270632E-2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331075.98009999999</v>
      </c>
      <c r="F17" s="25">
        <f>VLOOKUP(C17,RA!B21:I56,8,0)</f>
        <v>39379.430800000002</v>
      </c>
      <c r="G17" s="16">
        <f t="shared" si="0"/>
        <v>291696.54929999996</v>
      </c>
      <c r="H17" s="27">
        <f>RA!J21</f>
        <v>11.8943786825325</v>
      </c>
      <c r="I17" s="20">
        <f>VLOOKUP(B17,RMS!B:D,3,FALSE)</f>
        <v>331075.60904076102</v>
      </c>
      <c r="J17" s="21">
        <f>VLOOKUP(B17,RMS!B:E,4,FALSE)</f>
        <v>291696.54925557098</v>
      </c>
      <c r="K17" s="22">
        <f t="shared" si="1"/>
        <v>0.37105923896888271</v>
      </c>
      <c r="L17" s="22">
        <f t="shared" si="2"/>
        <v>4.4428976252675056E-5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892034.049</v>
      </c>
      <c r="F18" s="25">
        <f>VLOOKUP(C18,RA!B22:I57,8,0)</f>
        <v>127545.8159</v>
      </c>
      <c r="G18" s="16">
        <f t="shared" si="0"/>
        <v>764488.23309999995</v>
      </c>
      <c r="H18" s="27">
        <f>RA!J22</f>
        <v>14.2983124963653</v>
      </c>
      <c r="I18" s="20">
        <f>VLOOKUP(B18,RMS!B:D,3,FALSE)</f>
        <v>892034.28689999995</v>
      </c>
      <c r="J18" s="21">
        <f>VLOOKUP(B18,RMS!B:E,4,FALSE)</f>
        <v>764488.23239999998</v>
      </c>
      <c r="K18" s="22">
        <f t="shared" si="1"/>
        <v>-0.23789999994914979</v>
      </c>
      <c r="L18" s="22">
        <f t="shared" si="2"/>
        <v>6.99999975040555E-4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2049597.1673000001</v>
      </c>
      <c r="F19" s="25">
        <f>VLOOKUP(C19,RA!B23:I58,8,0)</f>
        <v>202975.03469999999</v>
      </c>
      <c r="G19" s="16">
        <f t="shared" si="0"/>
        <v>1846622.1326000001</v>
      </c>
      <c r="H19" s="27">
        <f>RA!J23</f>
        <v>9.9031672144329495</v>
      </c>
      <c r="I19" s="20">
        <f>VLOOKUP(B19,RMS!B:D,3,FALSE)</f>
        <v>2049597.80430855</v>
      </c>
      <c r="J19" s="21">
        <f>VLOOKUP(B19,RMS!B:E,4,FALSE)</f>
        <v>1846622.17050598</v>
      </c>
      <c r="K19" s="22">
        <f t="shared" si="1"/>
        <v>-0.63700854987837374</v>
      </c>
      <c r="L19" s="22">
        <f t="shared" si="2"/>
        <v>-3.79059799015522E-2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229347.8241</v>
      </c>
      <c r="F20" s="25">
        <f>VLOOKUP(C20,RA!B24:I59,8,0)</f>
        <v>30333.6384</v>
      </c>
      <c r="G20" s="16">
        <f t="shared" si="0"/>
        <v>199014.1857</v>
      </c>
      <c r="H20" s="27">
        <f>RA!J24</f>
        <v>13.2260415022616</v>
      </c>
      <c r="I20" s="20">
        <f>VLOOKUP(B20,RMS!B:D,3,FALSE)</f>
        <v>229347.819719469</v>
      </c>
      <c r="J20" s="21">
        <f>VLOOKUP(B20,RMS!B:E,4,FALSE)</f>
        <v>199014.18647036099</v>
      </c>
      <c r="K20" s="22">
        <f t="shared" si="1"/>
        <v>4.3805309978779405E-3</v>
      </c>
      <c r="L20" s="22">
        <f t="shared" si="2"/>
        <v>-7.7036098809912801E-4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190970.67869999999</v>
      </c>
      <c r="F21" s="25">
        <f>VLOOKUP(C21,RA!B25:I60,8,0)</f>
        <v>17884.364699999998</v>
      </c>
      <c r="G21" s="16">
        <f t="shared" si="0"/>
        <v>173086.31399999998</v>
      </c>
      <c r="H21" s="27">
        <f>RA!J25</f>
        <v>9.3649793893726105</v>
      </c>
      <c r="I21" s="20">
        <f>VLOOKUP(B21,RMS!B:D,3,FALSE)</f>
        <v>190970.67259649801</v>
      </c>
      <c r="J21" s="21">
        <f>VLOOKUP(B21,RMS!B:E,4,FALSE)</f>
        <v>173086.34997289901</v>
      </c>
      <c r="K21" s="22">
        <f t="shared" si="1"/>
        <v>6.1035019753035158E-3</v>
      </c>
      <c r="L21" s="22">
        <f t="shared" si="2"/>
        <v>-3.5972899029729888E-2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494723.69020000001</v>
      </c>
      <c r="F22" s="25">
        <f>VLOOKUP(C22,RA!B26:I61,8,0)</f>
        <v>102897.6312</v>
      </c>
      <c r="G22" s="16">
        <f t="shared" si="0"/>
        <v>391826.05900000001</v>
      </c>
      <c r="H22" s="27">
        <f>RA!J26</f>
        <v>20.799010283579101</v>
      </c>
      <c r="I22" s="20">
        <f>VLOOKUP(B22,RMS!B:D,3,FALSE)</f>
        <v>494723.68035802903</v>
      </c>
      <c r="J22" s="21">
        <f>VLOOKUP(B22,RMS!B:E,4,FALSE)</f>
        <v>391825.98981668497</v>
      </c>
      <c r="K22" s="22">
        <f t="shared" si="1"/>
        <v>9.8419709829613566E-3</v>
      </c>
      <c r="L22" s="22">
        <f t="shared" si="2"/>
        <v>6.9183315034024417E-2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251246.5312</v>
      </c>
      <c r="F23" s="25">
        <f>VLOOKUP(C23,RA!B27:I62,8,0)</f>
        <v>75840.130999999994</v>
      </c>
      <c r="G23" s="16">
        <f t="shared" si="0"/>
        <v>175406.4002</v>
      </c>
      <c r="H23" s="27">
        <f>RA!J27</f>
        <v>30.185543512888898</v>
      </c>
      <c r="I23" s="20">
        <f>VLOOKUP(B23,RMS!B:D,3,FALSE)</f>
        <v>251246.54216057001</v>
      </c>
      <c r="J23" s="21">
        <f>VLOOKUP(B23,RMS!B:E,4,FALSE)</f>
        <v>175406.40161314199</v>
      </c>
      <c r="K23" s="22">
        <f t="shared" si="1"/>
        <v>-1.0960570012684911E-2</v>
      </c>
      <c r="L23" s="22">
        <f t="shared" si="2"/>
        <v>-1.4131419884506613E-3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706704.20200000005</v>
      </c>
      <c r="F24" s="25">
        <f>VLOOKUP(C24,RA!B28:I63,8,0)</f>
        <v>64509.570299999999</v>
      </c>
      <c r="G24" s="16">
        <f t="shared" si="0"/>
        <v>642194.63170000003</v>
      </c>
      <c r="H24" s="27">
        <f>RA!J28</f>
        <v>9.1282279230030703</v>
      </c>
      <c r="I24" s="20">
        <f>VLOOKUP(B24,RMS!B:D,3,FALSE)</f>
        <v>706704.20225752203</v>
      </c>
      <c r="J24" s="21">
        <f>VLOOKUP(B24,RMS!B:E,4,FALSE)</f>
        <v>642194.63987912203</v>
      </c>
      <c r="K24" s="22">
        <f t="shared" si="1"/>
        <v>-2.5752198416739702E-4</v>
      </c>
      <c r="L24" s="22">
        <f t="shared" si="2"/>
        <v>-8.1791220000013709E-3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609557.32909999997</v>
      </c>
      <c r="F25" s="25">
        <f>VLOOKUP(C25,RA!B29:I64,8,0)</f>
        <v>109173.8449</v>
      </c>
      <c r="G25" s="16">
        <f t="shared" si="0"/>
        <v>500383.48419999995</v>
      </c>
      <c r="H25" s="27">
        <f>RA!J29</f>
        <v>17.910348984105099</v>
      </c>
      <c r="I25" s="20">
        <f>VLOOKUP(B25,RMS!B:D,3,FALSE)</f>
        <v>609557.32890707999</v>
      </c>
      <c r="J25" s="21">
        <f>VLOOKUP(B25,RMS!B:E,4,FALSE)</f>
        <v>500383.45288425102</v>
      </c>
      <c r="K25" s="22">
        <f t="shared" si="1"/>
        <v>1.9291997887194157E-4</v>
      </c>
      <c r="L25" s="22">
        <f t="shared" si="2"/>
        <v>3.1315748929046094E-2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867605.43830000004</v>
      </c>
      <c r="F26" s="25">
        <f>VLOOKUP(C26,RA!B30:I65,8,0)</f>
        <v>138486.72270000001</v>
      </c>
      <c r="G26" s="16">
        <f t="shared" si="0"/>
        <v>729118.7156</v>
      </c>
      <c r="H26" s="27">
        <f>RA!J30</f>
        <v>15.961947284626699</v>
      </c>
      <c r="I26" s="20">
        <f>VLOOKUP(B26,RMS!B:D,3,FALSE)</f>
        <v>867605.41968141601</v>
      </c>
      <c r="J26" s="21">
        <f>VLOOKUP(B26,RMS!B:E,4,FALSE)</f>
        <v>729118.69540521002</v>
      </c>
      <c r="K26" s="22">
        <f t="shared" si="1"/>
        <v>1.8618584028445184E-2</v>
      </c>
      <c r="L26" s="22">
        <f t="shared" si="2"/>
        <v>2.0194789976812899E-2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517870.72560000001</v>
      </c>
      <c r="F27" s="25">
        <f>VLOOKUP(C27,RA!B31:I66,8,0)</f>
        <v>39668.6109</v>
      </c>
      <c r="G27" s="16">
        <f t="shared" si="0"/>
        <v>478202.11470000003</v>
      </c>
      <c r="H27" s="27">
        <f>RA!J31</f>
        <v>7.6599446423700304</v>
      </c>
      <c r="I27" s="20">
        <f>VLOOKUP(B27,RMS!B:D,3,FALSE)</f>
        <v>517870.72678761103</v>
      </c>
      <c r="J27" s="21">
        <f>VLOOKUP(B27,RMS!B:E,4,FALSE)</f>
        <v>478202.09410885</v>
      </c>
      <c r="K27" s="22">
        <f t="shared" si="1"/>
        <v>-1.1876110220327973E-3</v>
      </c>
      <c r="L27" s="22">
        <f t="shared" si="2"/>
        <v>2.0591150037944317E-2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143792.5147</v>
      </c>
      <c r="F28" s="25">
        <f>VLOOKUP(C28,RA!B32:I67,8,0)</f>
        <v>42350.210299999999</v>
      </c>
      <c r="G28" s="16">
        <f t="shared" si="0"/>
        <v>101442.30439999999</v>
      </c>
      <c r="H28" s="27">
        <f>RA!J32</f>
        <v>29.452305210988801</v>
      </c>
      <c r="I28" s="20">
        <f>VLOOKUP(B28,RMS!B:D,3,FALSE)</f>
        <v>143792.456745095</v>
      </c>
      <c r="J28" s="21">
        <f>VLOOKUP(B28,RMS!B:E,4,FALSE)</f>
        <v>101442.293419857</v>
      </c>
      <c r="K28" s="22">
        <f t="shared" si="1"/>
        <v>5.7954905001679435E-2</v>
      </c>
      <c r="L28" s="22">
        <f t="shared" si="2"/>
        <v>1.098014299350325E-2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56.410400000000003</v>
      </c>
      <c r="F29" s="25">
        <f>VLOOKUP(C29,RA!B33:I68,8,0)</f>
        <v>38.893300000000004</v>
      </c>
      <c r="G29" s="16">
        <f t="shared" si="0"/>
        <v>17.517099999999999</v>
      </c>
      <c r="H29" s="27">
        <f>RA!J33</f>
        <v>68.947038134812004</v>
      </c>
      <c r="I29" s="20">
        <f>VLOOKUP(B29,RMS!B:D,3,FALSE)</f>
        <v>56.410400000000003</v>
      </c>
      <c r="J29" s="21">
        <f>VLOOKUP(B29,RMS!B:E,4,FALSE)</f>
        <v>17.517099999999999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85078.0101</v>
      </c>
      <c r="F31" s="25">
        <f>VLOOKUP(C31,RA!B35:I70,8,0)</f>
        <v>4959.6886999999997</v>
      </c>
      <c r="G31" s="16">
        <f t="shared" si="0"/>
        <v>80118.321400000001</v>
      </c>
      <c r="H31" s="27">
        <f>RA!J35</f>
        <v>5.8295776948361002</v>
      </c>
      <c r="I31" s="20">
        <f>VLOOKUP(B31,RMS!B:D,3,FALSE)</f>
        <v>85078.009699999995</v>
      </c>
      <c r="J31" s="21">
        <f>VLOOKUP(B31,RMS!B:E,4,FALSE)</f>
        <v>80118.323600000003</v>
      </c>
      <c r="K31" s="22">
        <f t="shared" si="1"/>
        <v>4.0000000444706529E-4</v>
      </c>
      <c r="L31" s="22">
        <f t="shared" si="2"/>
        <v>-2.2000000026309863E-3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187267.52040000001</v>
      </c>
      <c r="F35" s="25">
        <f>VLOOKUP(C35,RA!B8:I74,8,0)</f>
        <v>9584.2456999999995</v>
      </c>
      <c r="G35" s="16">
        <f t="shared" si="0"/>
        <v>177683.27470000001</v>
      </c>
      <c r="H35" s="27">
        <f>RA!J39</f>
        <v>5.1179433996499899</v>
      </c>
      <c r="I35" s="20">
        <f>VLOOKUP(B35,RMS!B:D,3,FALSE)</f>
        <v>187267.521367521</v>
      </c>
      <c r="J35" s="21">
        <f>VLOOKUP(B35,RMS!B:E,4,FALSE)</f>
        <v>177683.27777777801</v>
      </c>
      <c r="K35" s="22">
        <f t="shared" si="1"/>
        <v>-9.6752098761498928E-4</v>
      </c>
      <c r="L35" s="22">
        <f t="shared" si="2"/>
        <v>-3.0777780048083514E-3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372283.17560000002</v>
      </c>
      <c r="F36" s="25">
        <f>VLOOKUP(C36,RA!B8:I75,8,0)</f>
        <v>24243.5046</v>
      </c>
      <c r="G36" s="16">
        <f t="shared" si="0"/>
        <v>348039.67100000003</v>
      </c>
      <c r="H36" s="27">
        <f>RA!J40</f>
        <v>6.5121139468436402</v>
      </c>
      <c r="I36" s="20">
        <f>VLOOKUP(B36,RMS!B:D,3,FALSE)</f>
        <v>372283.16751794901</v>
      </c>
      <c r="J36" s="21">
        <f>VLOOKUP(B36,RMS!B:E,4,FALSE)</f>
        <v>348039.67334188003</v>
      </c>
      <c r="K36" s="22">
        <f t="shared" si="1"/>
        <v>8.0820510047487915E-3</v>
      </c>
      <c r="L36" s="22">
        <f t="shared" si="2"/>
        <v>-2.3418799974024296E-3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8927.6152999999995</v>
      </c>
      <c r="F39" s="25">
        <f>VLOOKUP(C39,RA!B8:I78,8,0)</f>
        <v>1168.9927</v>
      </c>
      <c r="G39" s="16">
        <f t="shared" si="0"/>
        <v>7758.6225999999997</v>
      </c>
      <c r="H39" s="27">
        <f>RA!J43</f>
        <v>13.0941204422193</v>
      </c>
      <c r="I39" s="20">
        <f>VLOOKUP(B39,RMS!B:D,3,FALSE)</f>
        <v>8927.6154602526294</v>
      </c>
      <c r="J39" s="21">
        <f>VLOOKUP(B39,RMS!B:E,4,FALSE)</f>
        <v>7758.6218137811102</v>
      </c>
      <c r="K39" s="22">
        <f t="shared" si="1"/>
        <v>-1.602526299393503E-4</v>
      </c>
      <c r="L39" s="22">
        <f t="shared" si="2"/>
        <v>7.8621888951602159E-4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13287534.1028</v>
      </c>
      <c r="E7" s="63">
        <v>16103527</v>
      </c>
      <c r="F7" s="64">
        <v>82.513191692726707</v>
      </c>
      <c r="G7" s="63">
        <v>17048085.634500001</v>
      </c>
      <c r="H7" s="64">
        <v>-22.058497430877601</v>
      </c>
      <c r="I7" s="63">
        <v>1603911.5504000001</v>
      </c>
      <c r="J7" s="64">
        <v>12.0707991263933</v>
      </c>
      <c r="K7" s="63">
        <v>2246482.1543999999</v>
      </c>
      <c r="L7" s="64">
        <v>13.177327956716899</v>
      </c>
      <c r="M7" s="64">
        <v>-0.28603414576049502</v>
      </c>
      <c r="N7" s="63">
        <v>217355338.4003</v>
      </c>
      <c r="O7" s="63">
        <v>1828364298.8784001</v>
      </c>
      <c r="P7" s="63">
        <v>818342</v>
      </c>
      <c r="Q7" s="63">
        <v>1195659</v>
      </c>
      <c r="R7" s="64">
        <v>-31.557241655020398</v>
      </c>
      <c r="S7" s="63">
        <v>16.237140587676102</v>
      </c>
      <c r="T7" s="63">
        <v>16.474292271876902</v>
      </c>
      <c r="U7" s="65">
        <v>-1.4605507842975101</v>
      </c>
      <c r="V7" s="53"/>
      <c r="W7" s="53"/>
    </row>
    <row r="8" spans="1:23" ht="14.25" thickBot="1" x14ac:dyDescent="0.2">
      <c r="A8" s="48">
        <v>41708</v>
      </c>
      <c r="B8" s="51" t="s">
        <v>6</v>
      </c>
      <c r="C8" s="52"/>
      <c r="D8" s="66">
        <v>613258.13760000002</v>
      </c>
      <c r="E8" s="66">
        <v>667284</v>
      </c>
      <c r="F8" s="67">
        <v>91.903617889833995</v>
      </c>
      <c r="G8" s="66">
        <v>685228.32880000002</v>
      </c>
      <c r="H8" s="67">
        <v>-10.503096292886401</v>
      </c>
      <c r="I8" s="66">
        <v>8340.5939999999991</v>
      </c>
      <c r="J8" s="67">
        <v>1.3600462005512199</v>
      </c>
      <c r="K8" s="66">
        <v>159316.12210000001</v>
      </c>
      <c r="L8" s="67">
        <v>23.250078171607498</v>
      </c>
      <c r="M8" s="67">
        <v>-0.94764752060206003</v>
      </c>
      <c r="N8" s="66">
        <v>8593159.7841999996</v>
      </c>
      <c r="O8" s="66">
        <v>75620191.326499999</v>
      </c>
      <c r="P8" s="66">
        <v>33180</v>
      </c>
      <c r="Q8" s="66">
        <v>47692</v>
      </c>
      <c r="R8" s="67">
        <v>-30.428583410215602</v>
      </c>
      <c r="S8" s="66">
        <v>18.482764846292898</v>
      </c>
      <c r="T8" s="66">
        <v>17.716273351924901</v>
      </c>
      <c r="U8" s="68">
        <v>4.1470607928111498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85493.407800000001</v>
      </c>
      <c r="E9" s="66">
        <v>103467</v>
      </c>
      <c r="F9" s="67">
        <v>82.628671750413204</v>
      </c>
      <c r="G9" s="66">
        <v>129951.7243</v>
      </c>
      <c r="H9" s="67">
        <v>-34.211409459535702</v>
      </c>
      <c r="I9" s="66">
        <v>18031.568800000001</v>
      </c>
      <c r="J9" s="67">
        <v>21.091180319051499</v>
      </c>
      <c r="K9" s="66">
        <v>27327.811699999998</v>
      </c>
      <c r="L9" s="67">
        <v>21.029202842212701</v>
      </c>
      <c r="M9" s="67">
        <v>-0.34017516667827402</v>
      </c>
      <c r="N9" s="66">
        <v>1489444.5837999999</v>
      </c>
      <c r="O9" s="66">
        <v>12720272.1984</v>
      </c>
      <c r="P9" s="66">
        <v>5896</v>
      </c>
      <c r="Q9" s="66">
        <v>11044</v>
      </c>
      <c r="R9" s="67">
        <v>-46.613545816733101</v>
      </c>
      <c r="S9" s="66">
        <v>14.5002387720488</v>
      </c>
      <c r="T9" s="66">
        <v>15.4025150851141</v>
      </c>
      <c r="U9" s="68">
        <v>-6.2224927964945103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106301.4982</v>
      </c>
      <c r="E10" s="66">
        <v>130808</v>
      </c>
      <c r="F10" s="67">
        <v>81.265288208672303</v>
      </c>
      <c r="G10" s="66">
        <v>187159.31140000001</v>
      </c>
      <c r="H10" s="67">
        <v>-43.202666538556201</v>
      </c>
      <c r="I10" s="66">
        <v>27883.015800000001</v>
      </c>
      <c r="J10" s="67">
        <v>26.230124948511801</v>
      </c>
      <c r="K10" s="66">
        <v>32370.379700000001</v>
      </c>
      <c r="L10" s="67">
        <v>17.295628765601499</v>
      </c>
      <c r="M10" s="67">
        <v>-0.138625618283989</v>
      </c>
      <c r="N10" s="66">
        <v>1675287.4587999999</v>
      </c>
      <c r="O10" s="66">
        <v>18060651.250700001</v>
      </c>
      <c r="P10" s="66">
        <v>80401</v>
      </c>
      <c r="Q10" s="66">
        <v>120250</v>
      </c>
      <c r="R10" s="67">
        <v>-33.138461538461499</v>
      </c>
      <c r="S10" s="66">
        <v>1.32214149326501</v>
      </c>
      <c r="T10" s="66">
        <v>1.70673149106029</v>
      </c>
      <c r="U10" s="68">
        <v>-29.088414496813201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67762.034899999999</v>
      </c>
      <c r="E11" s="66">
        <v>53737</v>
      </c>
      <c r="F11" s="67">
        <v>126.099400599215</v>
      </c>
      <c r="G11" s="66">
        <v>52781.164299999997</v>
      </c>
      <c r="H11" s="67">
        <v>28.382986238899601</v>
      </c>
      <c r="I11" s="66">
        <v>14543.565399999999</v>
      </c>
      <c r="J11" s="67">
        <v>21.462704627248399</v>
      </c>
      <c r="K11" s="66">
        <v>11848.537399999999</v>
      </c>
      <c r="L11" s="67">
        <v>22.448419918618601</v>
      </c>
      <c r="M11" s="67">
        <v>0.22745659730119899</v>
      </c>
      <c r="N11" s="66">
        <v>867504.03799999994</v>
      </c>
      <c r="O11" s="66">
        <v>8064220.733</v>
      </c>
      <c r="P11" s="66">
        <v>4150</v>
      </c>
      <c r="Q11" s="66">
        <v>6376</v>
      </c>
      <c r="R11" s="67">
        <v>-34.9121706398996</v>
      </c>
      <c r="S11" s="66">
        <v>16.3282011807229</v>
      </c>
      <c r="T11" s="66">
        <v>12.006200674404001</v>
      </c>
      <c r="U11" s="68">
        <v>26.4695446760017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95240.495599999995</v>
      </c>
      <c r="E12" s="66">
        <v>194064</v>
      </c>
      <c r="F12" s="67">
        <v>49.076848668480501</v>
      </c>
      <c r="G12" s="66">
        <v>172776.84880000001</v>
      </c>
      <c r="H12" s="67">
        <v>-44.8765871923924</v>
      </c>
      <c r="I12" s="66">
        <v>22405.314600000002</v>
      </c>
      <c r="J12" s="67">
        <v>23.5249874109223</v>
      </c>
      <c r="K12" s="66">
        <v>15599.7911</v>
      </c>
      <c r="L12" s="67">
        <v>9.0288665456896595</v>
      </c>
      <c r="M12" s="67">
        <v>0.43625734834359398</v>
      </c>
      <c r="N12" s="66">
        <v>3332943.0320000001</v>
      </c>
      <c r="O12" s="66">
        <v>22821239.594099998</v>
      </c>
      <c r="P12" s="66">
        <v>1146</v>
      </c>
      <c r="Q12" s="66">
        <v>2206</v>
      </c>
      <c r="R12" s="67">
        <v>-48.050770625566599</v>
      </c>
      <c r="S12" s="66">
        <v>83.1068897033159</v>
      </c>
      <c r="T12" s="66">
        <v>102.062087851315</v>
      </c>
      <c r="U12" s="68">
        <v>-22.808215077795701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251497.0055</v>
      </c>
      <c r="E13" s="66">
        <v>296314</v>
      </c>
      <c r="F13" s="67">
        <v>84.875168064958103</v>
      </c>
      <c r="G13" s="66">
        <v>326898.79889999999</v>
      </c>
      <c r="H13" s="67">
        <v>-23.0657908972819</v>
      </c>
      <c r="I13" s="66">
        <v>51375.382299999997</v>
      </c>
      <c r="J13" s="67">
        <v>20.4278306208302</v>
      </c>
      <c r="K13" s="66">
        <v>83060.793300000005</v>
      </c>
      <c r="L13" s="67">
        <v>25.4087177987487</v>
      </c>
      <c r="M13" s="67">
        <v>-0.38147253043392298</v>
      </c>
      <c r="N13" s="66">
        <v>7167610.5888999999</v>
      </c>
      <c r="O13" s="66">
        <v>38175662.853500001</v>
      </c>
      <c r="P13" s="66">
        <v>10641</v>
      </c>
      <c r="Q13" s="66">
        <v>18666</v>
      </c>
      <c r="R13" s="67">
        <v>-42.992606878817099</v>
      </c>
      <c r="S13" s="66">
        <v>23.634715299313999</v>
      </c>
      <c r="T13" s="66">
        <v>24.534618316725599</v>
      </c>
      <c r="U13" s="68">
        <v>-3.8075475249652802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106628.8622</v>
      </c>
      <c r="E14" s="66">
        <v>148223</v>
      </c>
      <c r="F14" s="67">
        <v>71.938135242168897</v>
      </c>
      <c r="G14" s="66">
        <v>188523.5147</v>
      </c>
      <c r="H14" s="67">
        <v>-43.440020005101303</v>
      </c>
      <c r="I14" s="66">
        <v>16093.965200000001</v>
      </c>
      <c r="J14" s="67">
        <v>15.093441745456399</v>
      </c>
      <c r="K14" s="66">
        <v>29368.817800000001</v>
      </c>
      <c r="L14" s="67">
        <v>15.5783313539083</v>
      </c>
      <c r="M14" s="67">
        <v>-0.45200500375605901</v>
      </c>
      <c r="N14" s="66">
        <v>1557523.0811999999</v>
      </c>
      <c r="O14" s="66">
        <v>15724756.756899999</v>
      </c>
      <c r="P14" s="66">
        <v>1943</v>
      </c>
      <c r="Q14" s="66">
        <v>2716</v>
      </c>
      <c r="R14" s="67">
        <v>-28.460972017673001</v>
      </c>
      <c r="S14" s="66">
        <v>54.878467421513101</v>
      </c>
      <c r="T14" s="66">
        <v>51.100365795287203</v>
      </c>
      <c r="U14" s="68">
        <v>6.8844882223239097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83643.1008</v>
      </c>
      <c r="E15" s="66">
        <v>82866</v>
      </c>
      <c r="F15" s="67">
        <v>100.93778003041101</v>
      </c>
      <c r="G15" s="66">
        <v>106663.51519999999</v>
      </c>
      <c r="H15" s="67">
        <v>-21.5822761483488</v>
      </c>
      <c r="I15" s="66">
        <v>2462.4358000000002</v>
      </c>
      <c r="J15" s="67">
        <v>2.9439795708769299</v>
      </c>
      <c r="K15" s="66">
        <v>24035.911</v>
      </c>
      <c r="L15" s="67">
        <v>22.534332339349</v>
      </c>
      <c r="M15" s="67">
        <v>-0.89755180072018104</v>
      </c>
      <c r="N15" s="66">
        <v>1589750.1362000001</v>
      </c>
      <c r="O15" s="66">
        <v>11427614.4537</v>
      </c>
      <c r="P15" s="66">
        <v>3462</v>
      </c>
      <c r="Q15" s="66">
        <v>4778</v>
      </c>
      <c r="R15" s="67">
        <v>-27.542904981163701</v>
      </c>
      <c r="S15" s="66">
        <v>24.160341074523402</v>
      </c>
      <c r="T15" s="66">
        <v>25.1514007115948</v>
      </c>
      <c r="U15" s="68">
        <v>-4.1020101248341501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536539.005</v>
      </c>
      <c r="E16" s="66">
        <v>655180</v>
      </c>
      <c r="F16" s="67">
        <v>81.891847278610499</v>
      </c>
      <c r="G16" s="66">
        <v>1020937.3378</v>
      </c>
      <c r="H16" s="67">
        <v>-47.446431320047601</v>
      </c>
      <c r="I16" s="66">
        <v>30600.250499999998</v>
      </c>
      <c r="J16" s="67">
        <v>5.7032667177664003</v>
      </c>
      <c r="K16" s="66">
        <v>53332.121299999999</v>
      </c>
      <c r="L16" s="67">
        <v>5.2238388513563896</v>
      </c>
      <c r="M16" s="67">
        <v>-0.42623226389459201</v>
      </c>
      <c r="N16" s="66">
        <v>9438600.1625999995</v>
      </c>
      <c r="O16" s="66">
        <v>89321570.020199999</v>
      </c>
      <c r="P16" s="66">
        <v>34569</v>
      </c>
      <c r="Q16" s="66">
        <v>61277</v>
      </c>
      <c r="R16" s="67">
        <v>-43.585684677774701</v>
      </c>
      <c r="S16" s="66">
        <v>15.520813590210899</v>
      </c>
      <c r="T16" s="66">
        <v>15.3015700703363</v>
      </c>
      <c r="U16" s="68">
        <v>1.4125774953757999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680760.40980000002</v>
      </c>
      <c r="E17" s="66">
        <v>431305</v>
      </c>
      <c r="F17" s="67">
        <v>157.837356348756</v>
      </c>
      <c r="G17" s="66">
        <v>408057.99849999999</v>
      </c>
      <c r="H17" s="67">
        <v>66.829326297349894</v>
      </c>
      <c r="I17" s="66">
        <v>26610.896000000001</v>
      </c>
      <c r="J17" s="67">
        <v>3.9089958253914898</v>
      </c>
      <c r="K17" s="66">
        <v>66788.965200000006</v>
      </c>
      <c r="L17" s="67">
        <v>16.3675177169698</v>
      </c>
      <c r="M17" s="67">
        <v>-0.60156747570031199</v>
      </c>
      <c r="N17" s="66">
        <v>6872722.9934999999</v>
      </c>
      <c r="O17" s="66">
        <v>110909045.358</v>
      </c>
      <c r="P17" s="66">
        <v>10010</v>
      </c>
      <c r="Q17" s="66">
        <v>12994</v>
      </c>
      <c r="R17" s="67">
        <v>-22.9644451285209</v>
      </c>
      <c r="S17" s="66">
        <v>68.008032947052996</v>
      </c>
      <c r="T17" s="66">
        <v>43.725103886409102</v>
      </c>
      <c r="U17" s="68">
        <v>35.705971792404398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1393797.2782999999</v>
      </c>
      <c r="E18" s="66">
        <v>1483333</v>
      </c>
      <c r="F18" s="67">
        <v>93.963882573906204</v>
      </c>
      <c r="G18" s="66">
        <v>1888407.7305999999</v>
      </c>
      <c r="H18" s="67">
        <v>-26.191931132523401</v>
      </c>
      <c r="I18" s="66">
        <v>241568.682</v>
      </c>
      <c r="J18" s="67">
        <v>17.3316941969236</v>
      </c>
      <c r="K18" s="66">
        <v>309701.32130000001</v>
      </c>
      <c r="L18" s="67">
        <v>16.400129923297801</v>
      </c>
      <c r="M18" s="67">
        <v>-0.21999466781093099</v>
      </c>
      <c r="N18" s="66">
        <v>23784149.0244</v>
      </c>
      <c r="O18" s="66">
        <v>265252715.77340001</v>
      </c>
      <c r="P18" s="66">
        <v>73686</v>
      </c>
      <c r="Q18" s="66">
        <v>125388</v>
      </c>
      <c r="R18" s="67">
        <v>-41.233610871853799</v>
      </c>
      <c r="S18" s="66">
        <v>18.915360832451199</v>
      </c>
      <c r="T18" s="66">
        <v>19.243706628226001</v>
      </c>
      <c r="U18" s="68">
        <v>-1.73586852866937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565924.92870000005</v>
      </c>
      <c r="E19" s="66">
        <v>713678</v>
      </c>
      <c r="F19" s="67">
        <v>79.296955868052606</v>
      </c>
      <c r="G19" s="66">
        <v>1292789.4273000001</v>
      </c>
      <c r="H19" s="67">
        <v>-56.224508280367203</v>
      </c>
      <c r="I19" s="66">
        <v>65979.391399999993</v>
      </c>
      <c r="J19" s="67">
        <v>11.6586826368584</v>
      </c>
      <c r="K19" s="66">
        <v>87603.235199999996</v>
      </c>
      <c r="L19" s="67">
        <v>6.7762957640332804</v>
      </c>
      <c r="M19" s="67">
        <v>-0.24683841584882499</v>
      </c>
      <c r="N19" s="66">
        <v>8442037.5384999998</v>
      </c>
      <c r="O19" s="66">
        <v>77651774.574699998</v>
      </c>
      <c r="P19" s="66">
        <v>14561</v>
      </c>
      <c r="Q19" s="66">
        <v>24328</v>
      </c>
      <c r="R19" s="67">
        <v>-40.147155540940503</v>
      </c>
      <c r="S19" s="66">
        <v>38.865801023281399</v>
      </c>
      <c r="T19" s="66">
        <v>34.8990245519566</v>
      </c>
      <c r="U19" s="68">
        <v>10.206341737170399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762549.07629999996</v>
      </c>
      <c r="E20" s="66">
        <v>960481</v>
      </c>
      <c r="F20" s="67">
        <v>79.392416539213201</v>
      </c>
      <c r="G20" s="66">
        <v>785574.97620000003</v>
      </c>
      <c r="H20" s="67">
        <v>-2.9310887690671299</v>
      </c>
      <c r="I20" s="66">
        <v>46976.157800000001</v>
      </c>
      <c r="J20" s="67">
        <v>6.1604110817280402</v>
      </c>
      <c r="K20" s="66">
        <v>70160.746599999999</v>
      </c>
      <c r="L20" s="67">
        <v>8.9311330841243297</v>
      </c>
      <c r="M20" s="67">
        <v>-0.330449573636664</v>
      </c>
      <c r="N20" s="66">
        <v>11149710.2041</v>
      </c>
      <c r="O20" s="66">
        <v>108064223.06900001</v>
      </c>
      <c r="P20" s="66">
        <v>33453</v>
      </c>
      <c r="Q20" s="66">
        <v>45788</v>
      </c>
      <c r="R20" s="67">
        <v>-26.939372761422199</v>
      </c>
      <c r="S20" s="66">
        <v>22.7946395330763</v>
      </c>
      <c r="T20" s="66">
        <v>24.207872671879102</v>
      </c>
      <c r="U20" s="68">
        <v>-6.1998485948951396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331075.98009999999</v>
      </c>
      <c r="E21" s="66">
        <v>346227</v>
      </c>
      <c r="F21" s="67">
        <v>95.623963497936302</v>
      </c>
      <c r="G21" s="66">
        <v>389650.17859999998</v>
      </c>
      <c r="H21" s="67">
        <v>-15.032509085573899</v>
      </c>
      <c r="I21" s="66">
        <v>39379.430800000002</v>
      </c>
      <c r="J21" s="67">
        <v>11.8943786825325</v>
      </c>
      <c r="K21" s="66">
        <v>60820.567499999997</v>
      </c>
      <c r="L21" s="67">
        <v>15.609018252866299</v>
      </c>
      <c r="M21" s="67">
        <v>-0.35253102003693099</v>
      </c>
      <c r="N21" s="66">
        <v>5172032.9616999999</v>
      </c>
      <c r="O21" s="66">
        <v>45342695.607199997</v>
      </c>
      <c r="P21" s="66">
        <v>30400</v>
      </c>
      <c r="Q21" s="66">
        <v>44239</v>
      </c>
      <c r="R21" s="67">
        <v>-31.282352675241299</v>
      </c>
      <c r="S21" s="66">
        <v>10.890657240131601</v>
      </c>
      <c r="T21" s="66">
        <v>10.6412719568706</v>
      </c>
      <c r="U21" s="68">
        <v>2.28990113050267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892034.049</v>
      </c>
      <c r="E22" s="66">
        <v>868600</v>
      </c>
      <c r="F22" s="67">
        <v>102.69791031545</v>
      </c>
      <c r="G22" s="66">
        <v>995828.52300000004</v>
      </c>
      <c r="H22" s="67">
        <v>-10.4229263977409</v>
      </c>
      <c r="I22" s="66">
        <v>127545.8159</v>
      </c>
      <c r="J22" s="67">
        <v>14.2983124963653</v>
      </c>
      <c r="K22" s="66">
        <v>120196.38099999999</v>
      </c>
      <c r="L22" s="67">
        <v>12.0699877763995</v>
      </c>
      <c r="M22" s="67">
        <v>6.1145226161176999E-2</v>
      </c>
      <c r="N22" s="66">
        <v>12621411.587200001</v>
      </c>
      <c r="O22" s="66">
        <v>117982544.0326</v>
      </c>
      <c r="P22" s="66">
        <v>56823</v>
      </c>
      <c r="Q22" s="66">
        <v>88335</v>
      </c>
      <c r="R22" s="67">
        <v>-35.673289183222998</v>
      </c>
      <c r="S22" s="66">
        <v>15.698468032310901</v>
      </c>
      <c r="T22" s="66">
        <v>15.8161026490066</v>
      </c>
      <c r="U22" s="68">
        <v>-0.74933819308764704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2049597.1673000001</v>
      </c>
      <c r="E23" s="66">
        <v>2433919</v>
      </c>
      <c r="F23" s="67">
        <v>84.209752555446599</v>
      </c>
      <c r="G23" s="66">
        <v>2617339.3999000001</v>
      </c>
      <c r="H23" s="67">
        <v>-21.691578578677699</v>
      </c>
      <c r="I23" s="66">
        <v>202975.03469999999</v>
      </c>
      <c r="J23" s="67">
        <v>9.9031672144329495</v>
      </c>
      <c r="K23" s="66">
        <v>351486.5601</v>
      </c>
      <c r="L23" s="67">
        <v>13.429154817041701</v>
      </c>
      <c r="M23" s="67">
        <v>-0.42252405143954203</v>
      </c>
      <c r="N23" s="66">
        <v>47713615.4617</v>
      </c>
      <c r="O23" s="66">
        <v>236085616.8163</v>
      </c>
      <c r="P23" s="66">
        <v>71462</v>
      </c>
      <c r="Q23" s="66">
        <v>110481</v>
      </c>
      <c r="R23" s="67">
        <v>-35.317384889709501</v>
      </c>
      <c r="S23" s="66">
        <v>28.680937663373498</v>
      </c>
      <c r="T23" s="66">
        <v>28.001030996279901</v>
      </c>
      <c r="U23" s="68">
        <v>2.3705873046190602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229347.8241</v>
      </c>
      <c r="E24" s="66">
        <v>230651</v>
      </c>
      <c r="F24" s="67">
        <v>99.435000975499804</v>
      </c>
      <c r="G24" s="66">
        <v>265593.89279999997</v>
      </c>
      <c r="H24" s="67">
        <v>-13.647177018221001</v>
      </c>
      <c r="I24" s="66">
        <v>30333.6384</v>
      </c>
      <c r="J24" s="67">
        <v>13.2260415022616</v>
      </c>
      <c r="K24" s="66">
        <v>42265.832999999999</v>
      </c>
      <c r="L24" s="67">
        <v>15.913706657339199</v>
      </c>
      <c r="M24" s="67">
        <v>-0.28231301155238098</v>
      </c>
      <c r="N24" s="66">
        <v>3035880.2176999999</v>
      </c>
      <c r="O24" s="66">
        <v>29585860.999699999</v>
      </c>
      <c r="P24" s="66">
        <v>26903</v>
      </c>
      <c r="Q24" s="66">
        <v>40449</v>
      </c>
      <c r="R24" s="67">
        <v>-33.489085020643302</v>
      </c>
      <c r="S24" s="66">
        <v>8.5249906739025398</v>
      </c>
      <c r="T24" s="66">
        <v>8.6330529160177001</v>
      </c>
      <c r="U24" s="68">
        <v>-1.2675936695857299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190970.67869999999</v>
      </c>
      <c r="E25" s="66">
        <v>181443</v>
      </c>
      <c r="F25" s="67">
        <v>105.251058844927</v>
      </c>
      <c r="G25" s="66">
        <v>211827.75159999999</v>
      </c>
      <c r="H25" s="67">
        <v>-9.8462419312201206</v>
      </c>
      <c r="I25" s="66">
        <v>17884.364699999998</v>
      </c>
      <c r="J25" s="67">
        <v>9.3649793893726105</v>
      </c>
      <c r="K25" s="66">
        <v>23763.8809</v>
      </c>
      <c r="L25" s="67">
        <v>11.218492723689</v>
      </c>
      <c r="M25" s="67">
        <v>-0.24741397353157099</v>
      </c>
      <c r="N25" s="66">
        <v>2548838.8969999999</v>
      </c>
      <c r="O25" s="66">
        <v>32807855.647399999</v>
      </c>
      <c r="P25" s="66">
        <v>14244</v>
      </c>
      <c r="Q25" s="66">
        <v>20023</v>
      </c>
      <c r="R25" s="67">
        <v>-28.861808919742298</v>
      </c>
      <c r="S25" s="66">
        <v>13.4070962299916</v>
      </c>
      <c r="T25" s="66">
        <v>13.461283943465</v>
      </c>
      <c r="U25" s="68">
        <v>-0.404171884380289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494723.69020000001</v>
      </c>
      <c r="E26" s="66">
        <v>473869</v>
      </c>
      <c r="F26" s="67">
        <v>104.400939964421</v>
      </c>
      <c r="G26" s="66">
        <v>492020.73300000001</v>
      </c>
      <c r="H26" s="67">
        <v>0.54935839461869296</v>
      </c>
      <c r="I26" s="66">
        <v>102897.6312</v>
      </c>
      <c r="J26" s="67">
        <v>20.799010283579101</v>
      </c>
      <c r="K26" s="66">
        <v>98879.926800000001</v>
      </c>
      <c r="L26" s="67">
        <v>20.096699217754299</v>
      </c>
      <c r="M26" s="67">
        <v>4.0632153866035997E-2</v>
      </c>
      <c r="N26" s="66">
        <v>5749442.9593000002</v>
      </c>
      <c r="O26" s="66">
        <v>58854446.711599998</v>
      </c>
      <c r="P26" s="66">
        <v>36263</v>
      </c>
      <c r="Q26" s="66">
        <v>47836</v>
      </c>
      <c r="R26" s="67">
        <v>-24.1930763441759</v>
      </c>
      <c r="S26" s="66">
        <v>13.6426575352287</v>
      </c>
      <c r="T26" s="66">
        <v>12.4724751965047</v>
      </c>
      <c r="U26" s="68">
        <v>8.5773782395572091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251246.5312</v>
      </c>
      <c r="E27" s="66">
        <v>263549</v>
      </c>
      <c r="F27" s="67">
        <v>95.331999438434593</v>
      </c>
      <c r="G27" s="66">
        <v>292001.49459999998</v>
      </c>
      <c r="H27" s="67">
        <v>-13.9571078072146</v>
      </c>
      <c r="I27" s="66">
        <v>75840.130999999994</v>
      </c>
      <c r="J27" s="67">
        <v>30.185543512888898</v>
      </c>
      <c r="K27" s="66">
        <v>83564.531499999997</v>
      </c>
      <c r="L27" s="67">
        <v>28.6178437594888</v>
      </c>
      <c r="M27" s="67">
        <v>-9.2436352616899004E-2</v>
      </c>
      <c r="N27" s="66">
        <v>3206988.8931</v>
      </c>
      <c r="O27" s="66">
        <v>21877389.349800002</v>
      </c>
      <c r="P27" s="66">
        <v>34853</v>
      </c>
      <c r="Q27" s="66">
        <v>50579</v>
      </c>
      <c r="R27" s="67">
        <v>-31.0919551592558</v>
      </c>
      <c r="S27" s="66">
        <v>7.2087490660775302</v>
      </c>
      <c r="T27" s="66">
        <v>7.4079841376855997</v>
      </c>
      <c r="U27" s="68">
        <v>-2.76379535175696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706704.20200000005</v>
      </c>
      <c r="E28" s="66">
        <v>740384</v>
      </c>
      <c r="F28" s="67">
        <v>95.451036489173205</v>
      </c>
      <c r="G28" s="66">
        <v>684548.26769999997</v>
      </c>
      <c r="H28" s="67">
        <v>3.2365773672090801</v>
      </c>
      <c r="I28" s="66">
        <v>64509.570299999999</v>
      </c>
      <c r="J28" s="67">
        <v>9.1282279230030703</v>
      </c>
      <c r="K28" s="66">
        <v>54153.856299999999</v>
      </c>
      <c r="L28" s="67">
        <v>7.9108893930811401</v>
      </c>
      <c r="M28" s="67">
        <v>0.19122763746743601</v>
      </c>
      <c r="N28" s="66">
        <v>8532171.1544000003</v>
      </c>
      <c r="O28" s="66">
        <v>79852727.235499993</v>
      </c>
      <c r="P28" s="66">
        <v>40076</v>
      </c>
      <c r="Q28" s="66">
        <v>48529</v>
      </c>
      <c r="R28" s="67">
        <v>-17.4184508232191</v>
      </c>
      <c r="S28" s="66">
        <v>17.634100259506901</v>
      </c>
      <c r="T28" s="66">
        <v>19.053007999340601</v>
      </c>
      <c r="U28" s="68">
        <v>-8.0463858033737701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609557.32909999997</v>
      </c>
      <c r="E29" s="66">
        <v>597922</v>
      </c>
      <c r="F29" s="67">
        <v>101.94596102836201</v>
      </c>
      <c r="G29" s="66">
        <v>551105.61049999995</v>
      </c>
      <c r="H29" s="67">
        <v>10.606264477505199</v>
      </c>
      <c r="I29" s="66">
        <v>109173.8449</v>
      </c>
      <c r="J29" s="67">
        <v>17.910348984105099</v>
      </c>
      <c r="K29" s="66">
        <v>100069.9687</v>
      </c>
      <c r="L29" s="67">
        <v>18.1580384582203</v>
      </c>
      <c r="M29" s="67">
        <v>9.0975107899678997E-2</v>
      </c>
      <c r="N29" s="66">
        <v>7055826.6955000004</v>
      </c>
      <c r="O29" s="66">
        <v>52173356.323899999</v>
      </c>
      <c r="P29" s="66">
        <v>84422</v>
      </c>
      <c r="Q29" s="66">
        <v>97363</v>
      </c>
      <c r="R29" s="67">
        <v>-13.291496769820199</v>
      </c>
      <c r="S29" s="66">
        <v>7.2203611511217503</v>
      </c>
      <c r="T29" s="66">
        <v>7.4979528465638898</v>
      </c>
      <c r="U29" s="68">
        <v>-3.8445680158120301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867605.43830000004</v>
      </c>
      <c r="E30" s="66">
        <v>1043337</v>
      </c>
      <c r="F30" s="67">
        <v>83.156778519308702</v>
      </c>
      <c r="G30" s="66">
        <v>1076696.3259999999</v>
      </c>
      <c r="H30" s="67">
        <v>-19.419671327084998</v>
      </c>
      <c r="I30" s="66">
        <v>138486.72270000001</v>
      </c>
      <c r="J30" s="67">
        <v>15.961947284626699</v>
      </c>
      <c r="K30" s="66">
        <v>180314.94020000001</v>
      </c>
      <c r="L30" s="67">
        <v>16.747056328304001</v>
      </c>
      <c r="M30" s="67">
        <v>-0.23197311023482201</v>
      </c>
      <c r="N30" s="66">
        <v>11288299.0295</v>
      </c>
      <c r="O30" s="66">
        <v>90394781.827299997</v>
      </c>
      <c r="P30" s="66">
        <v>55330</v>
      </c>
      <c r="Q30" s="66">
        <v>81103</v>
      </c>
      <c r="R30" s="67">
        <v>-31.778109317781102</v>
      </c>
      <c r="S30" s="66">
        <v>15.6805609669257</v>
      </c>
      <c r="T30" s="66">
        <v>15.670632053068299</v>
      </c>
      <c r="U30" s="68">
        <v>6.3319889373461002E-2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517870.72560000001</v>
      </c>
      <c r="E31" s="66">
        <v>684971</v>
      </c>
      <c r="F31" s="67">
        <v>75.604766566759807</v>
      </c>
      <c r="G31" s="66">
        <v>859214.00170000002</v>
      </c>
      <c r="H31" s="67">
        <v>-39.727387522157997</v>
      </c>
      <c r="I31" s="66">
        <v>39668.6109</v>
      </c>
      <c r="J31" s="67">
        <v>7.6599446423700304</v>
      </c>
      <c r="K31" s="66">
        <v>22738.1453</v>
      </c>
      <c r="L31" s="67">
        <v>2.6463890549981</v>
      </c>
      <c r="M31" s="67">
        <v>0.74458428234249996</v>
      </c>
      <c r="N31" s="66">
        <v>13000416.7556</v>
      </c>
      <c r="O31" s="66">
        <v>95229058.090000004</v>
      </c>
      <c r="P31" s="66">
        <v>22601</v>
      </c>
      <c r="Q31" s="66">
        <v>32195</v>
      </c>
      <c r="R31" s="67">
        <v>-29.799658332039101</v>
      </c>
      <c r="S31" s="66">
        <v>22.913619999115099</v>
      </c>
      <c r="T31" s="66">
        <v>25.5032057772946</v>
      </c>
      <c r="U31" s="68">
        <v>-11.3015131536594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143792.5147</v>
      </c>
      <c r="E32" s="66">
        <v>145483</v>
      </c>
      <c r="F32" s="67">
        <v>98.838018668847894</v>
      </c>
      <c r="G32" s="66">
        <v>151750.42910000001</v>
      </c>
      <c r="H32" s="67">
        <v>-5.2440803279415604</v>
      </c>
      <c r="I32" s="66">
        <v>42350.210299999999</v>
      </c>
      <c r="J32" s="67">
        <v>29.452305210988801</v>
      </c>
      <c r="K32" s="66">
        <v>40464.168400000002</v>
      </c>
      <c r="L32" s="67">
        <v>26.664944962583998</v>
      </c>
      <c r="M32" s="67">
        <v>4.6610173261338997E-2</v>
      </c>
      <c r="N32" s="66">
        <v>1774598.6972000001</v>
      </c>
      <c r="O32" s="66">
        <v>13129630.874399999</v>
      </c>
      <c r="P32" s="66">
        <v>28645</v>
      </c>
      <c r="Q32" s="66">
        <v>38348</v>
      </c>
      <c r="R32" s="67">
        <v>-25.302492959215598</v>
      </c>
      <c r="S32" s="66">
        <v>5.0198119986035996</v>
      </c>
      <c r="T32" s="66">
        <v>5.2724485944508199</v>
      </c>
      <c r="U32" s="68">
        <v>-5.0327899912885199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6">
        <v>56.410400000000003</v>
      </c>
      <c r="E33" s="69"/>
      <c r="F33" s="69"/>
      <c r="G33" s="66">
        <v>81.111199999999997</v>
      </c>
      <c r="H33" s="67">
        <v>-30.4530077227313</v>
      </c>
      <c r="I33" s="66">
        <v>38.893300000000004</v>
      </c>
      <c r="J33" s="67">
        <v>68.947038134812004</v>
      </c>
      <c r="K33" s="66">
        <v>13.904999999999999</v>
      </c>
      <c r="L33" s="67">
        <v>17.1431318979376</v>
      </c>
      <c r="M33" s="67">
        <v>1.7970729953254201</v>
      </c>
      <c r="N33" s="66">
        <v>230.72130000000001</v>
      </c>
      <c r="O33" s="66">
        <v>3406.8555000000001</v>
      </c>
      <c r="P33" s="66">
        <v>5</v>
      </c>
      <c r="Q33" s="66">
        <v>4</v>
      </c>
      <c r="R33" s="67">
        <v>25</v>
      </c>
      <c r="S33" s="66">
        <v>11.282080000000001</v>
      </c>
      <c r="T33" s="66">
        <v>4.8077249999999996</v>
      </c>
      <c r="U33" s="68">
        <v>57.386182335172201</v>
      </c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3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85078.0101</v>
      </c>
      <c r="E35" s="66">
        <v>107062</v>
      </c>
      <c r="F35" s="67">
        <v>79.466113186751599</v>
      </c>
      <c r="G35" s="66">
        <v>88713.443299999999</v>
      </c>
      <c r="H35" s="67">
        <v>-4.0979507330204301</v>
      </c>
      <c r="I35" s="66">
        <v>4959.6886999999997</v>
      </c>
      <c r="J35" s="67">
        <v>5.8295776948361002</v>
      </c>
      <c r="K35" s="66">
        <v>11550.744199999999</v>
      </c>
      <c r="L35" s="67">
        <v>13.020286182488899</v>
      </c>
      <c r="M35" s="67">
        <v>-0.57061738931072503</v>
      </c>
      <c r="N35" s="66">
        <v>1117838.466</v>
      </c>
      <c r="O35" s="66">
        <v>18309610.656199999</v>
      </c>
      <c r="P35" s="66">
        <v>6730</v>
      </c>
      <c r="Q35" s="66">
        <v>9166</v>
      </c>
      <c r="R35" s="67">
        <v>-26.576478289330101</v>
      </c>
      <c r="S35" s="66">
        <v>12.6416062555721</v>
      </c>
      <c r="T35" s="66">
        <v>13.326799879991301</v>
      </c>
      <c r="U35" s="68">
        <v>-5.4201468592426103</v>
      </c>
      <c r="V35" s="35"/>
      <c r="W35" s="35"/>
    </row>
    <row r="36" spans="1:23" ht="12" customHeight="1" thickBot="1" x14ac:dyDescent="0.2">
      <c r="A36" s="49"/>
      <c r="B36" s="51" t="s">
        <v>37</v>
      </c>
      <c r="C36" s="52"/>
      <c r="D36" s="69"/>
      <c r="E36" s="66">
        <v>542564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376661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237347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187267.52040000001</v>
      </c>
      <c r="E39" s="66">
        <v>359678</v>
      </c>
      <c r="F39" s="67">
        <v>52.065325207546799</v>
      </c>
      <c r="G39" s="66">
        <v>511932.48200000002</v>
      </c>
      <c r="H39" s="67">
        <v>-63.419488509814897</v>
      </c>
      <c r="I39" s="66">
        <v>9584.2456999999995</v>
      </c>
      <c r="J39" s="67">
        <v>5.1179433996499899</v>
      </c>
      <c r="K39" s="66">
        <v>30340.9431</v>
      </c>
      <c r="L39" s="67">
        <v>5.9267470158301103</v>
      </c>
      <c r="M39" s="67">
        <v>-0.68411510253944596</v>
      </c>
      <c r="N39" s="66">
        <v>2958632.8993000002</v>
      </c>
      <c r="O39" s="66">
        <v>25933389.855099998</v>
      </c>
      <c r="P39" s="66">
        <v>334</v>
      </c>
      <c r="Q39" s="66">
        <v>544</v>
      </c>
      <c r="R39" s="67">
        <v>-38.602941176470601</v>
      </c>
      <c r="S39" s="66">
        <v>560.68119880239499</v>
      </c>
      <c r="T39" s="66">
        <v>601.93564375000005</v>
      </c>
      <c r="U39" s="68">
        <v>-7.3579148071530804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372283.17560000002</v>
      </c>
      <c r="E40" s="66">
        <v>325830</v>
      </c>
      <c r="F40" s="67">
        <v>114.256874934782</v>
      </c>
      <c r="G40" s="66">
        <v>514310.26929999999</v>
      </c>
      <c r="H40" s="67">
        <v>-27.615060825696801</v>
      </c>
      <c r="I40" s="66">
        <v>24243.5046</v>
      </c>
      <c r="J40" s="67">
        <v>6.5121139468436402</v>
      </c>
      <c r="K40" s="66">
        <v>47278.040699999998</v>
      </c>
      <c r="L40" s="67">
        <v>9.1925134538627002</v>
      </c>
      <c r="M40" s="67">
        <v>-0.48721427028172098</v>
      </c>
      <c r="N40" s="66">
        <v>5345836.0588999996</v>
      </c>
      <c r="O40" s="66">
        <v>53217961.1259</v>
      </c>
      <c r="P40" s="66">
        <v>2121</v>
      </c>
      <c r="Q40" s="66">
        <v>2907</v>
      </c>
      <c r="R40" s="67">
        <v>-27.038183694530499</v>
      </c>
      <c r="S40" s="66">
        <v>175.52247788778899</v>
      </c>
      <c r="T40" s="66">
        <v>210.681441176471</v>
      </c>
      <c r="U40" s="68">
        <v>-20.0310317583135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159288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64002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0"/>
      <c r="B43" s="51" t="s">
        <v>35</v>
      </c>
      <c r="C43" s="52"/>
      <c r="D43" s="71">
        <v>8927.6152999999995</v>
      </c>
      <c r="E43" s="72"/>
      <c r="F43" s="72"/>
      <c r="G43" s="71">
        <v>99721.043399999995</v>
      </c>
      <c r="H43" s="73">
        <v>-91.047410861727897</v>
      </c>
      <c r="I43" s="71">
        <v>1168.9927</v>
      </c>
      <c r="J43" s="73">
        <v>13.0941204422193</v>
      </c>
      <c r="K43" s="71">
        <v>8065.2079999999996</v>
      </c>
      <c r="L43" s="73">
        <v>8.0877693664404706</v>
      </c>
      <c r="M43" s="73">
        <v>-0.85505734012067602</v>
      </c>
      <c r="N43" s="71">
        <v>272834.3187</v>
      </c>
      <c r="O43" s="71">
        <v>3770025.9079</v>
      </c>
      <c r="P43" s="71">
        <v>32</v>
      </c>
      <c r="Q43" s="71">
        <v>55</v>
      </c>
      <c r="R43" s="73">
        <v>-41.818181818181799</v>
      </c>
      <c r="S43" s="71">
        <v>278.98797812499998</v>
      </c>
      <c r="T43" s="71">
        <v>366.00065090909101</v>
      </c>
      <c r="U43" s="74">
        <v>-31.188681809473898</v>
      </c>
      <c r="V43" s="35"/>
      <c r="W43" s="35"/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66231</v>
      </c>
      <c r="D2" s="32">
        <v>613258.73252393201</v>
      </c>
      <c r="E2" s="32">
        <v>604917.54722222197</v>
      </c>
      <c r="F2" s="32">
        <v>8341.1853017093999</v>
      </c>
      <c r="G2" s="32">
        <v>604917.54722222197</v>
      </c>
      <c r="H2" s="32">
        <v>1.36014130078187E-2</v>
      </c>
    </row>
    <row r="3" spans="1:8" ht="14.25" x14ac:dyDescent="0.2">
      <c r="A3" s="32">
        <v>2</v>
      </c>
      <c r="B3" s="33">
        <v>13</v>
      </c>
      <c r="C3" s="32">
        <v>12159.317999999999</v>
      </c>
      <c r="D3" s="32">
        <v>85493.424647053893</v>
      </c>
      <c r="E3" s="32">
        <v>67461.834660298002</v>
      </c>
      <c r="F3" s="32">
        <v>18031.589986755898</v>
      </c>
      <c r="G3" s="32">
        <v>67461.834660298002</v>
      </c>
      <c r="H3" s="32">
        <v>0.21091200944629901</v>
      </c>
    </row>
    <row r="4" spans="1:8" ht="14.25" x14ac:dyDescent="0.2">
      <c r="A4" s="32">
        <v>3</v>
      </c>
      <c r="B4" s="33">
        <v>14</v>
      </c>
      <c r="C4" s="32">
        <v>91071</v>
      </c>
      <c r="D4" s="32">
        <v>106303.31911452999</v>
      </c>
      <c r="E4" s="32">
        <v>78418.482502564104</v>
      </c>
      <c r="F4" s="32">
        <v>27884.836611965799</v>
      </c>
      <c r="G4" s="32">
        <v>78418.482502564104</v>
      </c>
      <c r="H4" s="32">
        <v>0.26231388487431001</v>
      </c>
    </row>
    <row r="5" spans="1:8" ht="14.25" x14ac:dyDescent="0.2">
      <c r="A5" s="32">
        <v>4</v>
      </c>
      <c r="B5" s="33">
        <v>15</v>
      </c>
      <c r="C5" s="32">
        <v>7196</v>
      </c>
      <c r="D5" s="32">
        <v>67762.061257264999</v>
      </c>
      <c r="E5" s="32">
        <v>53218.469419658097</v>
      </c>
      <c r="F5" s="32">
        <v>14543.5918376068</v>
      </c>
      <c r="G5" s="32">
        <v>53218.469419658097</v>
      </c>
      <c r="H5" s="32">
        <v>0.21462735294297999</v>
      </c>
    </row>
    <row r="6" spans="1:8" ht="14.25" x14ac:dyDescent="0.2">
      <c r="A6" s="32">
        <v>5</v>
      </c>
      <c r="B6" s="33">
        <v>16</v>
      </c>
      <c r="C6" s="32">
        <v>2111</v>
      </c>
      <c r="D6" s="32">
        <v>95240.504976923097</v>
      </c>
      <c r="E6" s="32">
        <v>72835.180306837603</v>
      </c>
      <c r="F6" s="32">
        <v>22405.324670085502</v>
      </c>
      <c r="G6" s="32">
        <v>72835.180306837603</v>
      </c>
      <c r="H6" s="32">
        <v>0.23524995668087101</v>
      </c>
    </row>
    <row r="7" spans="1:8" ht="14.25" x14ac:dyDescent="0.2">
      <c r="A7" s="32">
        <v>6</v>
      </c>
      <c r="B7" s="33">
        <v>17</v>
      </c>
      <c r="C7" s="32">
        <v>16981</v>
      </c>
      <c r="D7" s="32">
        <v>251497.12649829101</v>
      </c>
      <c r="E7" s="32">
        <v>200121.62337094001</v>
      </c>
      <c r="F7" s="32">
        <v>51375.503127350399</v>
      </c>
      <c r="G7" s="32">
        <v>200121.62337094001</v>
      </c>
      <c r="H7" s="32">
        <v>0.204278688359883</v>
      </c>
    </row>
    <row r="8" spans="1:8" ht="14.25" x14ac:dyDescent="0.2">
      <c r="A8" s="32">
        <v>7</v>
      </c>
      <c r="B8" s="33">
        <v>18</v>
      </c>
      <c r="C8" s="32">
        <v>30668</v>
      </c>
      <c r="D8" s="32">
        <v>106628.859993162</v>
      </c>
      <c r="E8" s="32">
        <v>90534.896869230797</v>
      </c>
      <c r="F8" s="32">
        <v>16093.9631239316</v>
      </c>
      <c r="G8" s="32">
        <v>90534.896869230797</v>
      </c>
      <c r="H8" s="32">
        <v>0.15093440110832701</v>
      </c>
    </row>
    <row r="9" spans="1:8" ht="14.25" x14ac:dyDescent="0.2">
      <c r="A9" s="32">
        <v>8</v>
      </c>
      <c r="B9" s="33">
        <v>19</v>
      </c>
      <c r="C9" s="32">
        <v>15721</v>
      </c>
      <c r="D9" s="32">
        <v>83643.125637606805</v>
      </c>
      <c r="E9" s="32">
        <v>81180.665163247904</v>
      </c>
      <c r="F9" s="32">
        <v>2462.4604743589698</v>
      </c>
      <c r="G9" s="32">
        <v>81180.665163247904</v>
      </c>
      <c r="H9" s="32">
        <v>2.9440081962358301E-2</v>
      </c>
    </row>
    <row r="10" spans="1:8" ht="14.25" x14ac:dyDescent="0.2">
      <c r="A10" s="32">
        <v>9</v>
      </c>
      <c r="B10" s="33">
        <v>21</v>
      </c>
      <c r="C10" s="32">
        <v>136982</v>
      </c>
      <c r="D10" s="32">
        <v>536538.90650000004</v>
      </c>
      <c r="E10" s="32">
        <v>505938.75449999998</v>
      </c>
      <c r="F10" s="32">
        <v>30600.151999999998</v>
      </c>
      <c r="G10" s="32">
        <v>505938.75449999998</v>
      </c>
      <c r="H10" s="32">
        <v>5.70324940638764E-2</v>
      </c>
    </row>
    <row r="11" spans="1:8" ht="14.25" x14ac:dyDescent="0.2">
      <c r="A11" s="32">
        <v>10</v>
      </c>
      <c r="B11" s="33">
        <v>22</v>
      </c>
      <c r="C11" s="32">
        <v>57405</v>
      </c>
      <c r="D11" s="32">
        <v>680760.45280683797</v>
      </c>
      <c r="E11" s="32">
        <v>654149.513432479</v>
      </c>
      <c r="F11" s="32">
        <v>26610.939374359001</v>
      </c>
      <c r="G11" s="32">
        <v>654149.513432479</v>
      </c>
      <c r="H11" s="32">
        <v>3.9090019498987702E-2</v>
      </c>
    </row>
    <row r="12" spans="1:8" ht="14.25" x14ac:dyDescent="0.2">
      <c r="A12" s="32">
        <v>11</v>
      </c>
      <c r="B12" s="33">
        <v>23</v>
      </c>
      <c r="C12" s="32">
        <v>174015.51699999999</v>
      </c>
      <c r="D12" s="32">
        <v>1393797.2940453</v>
      </c>
      <c r="E12" s="32">
        <v>1152228.5885376099</v>
      </c>
      <c r="F12" s="32">
        <v>241568.70550769201</v>
      </c>
      <c r="G12" s="32">
        <v>1152228.5885376099</v>
      </c>
      <c r="H12" s="32">
        <v>0.17331695687726101</v>
      </c>
    </row>
    <row r="13" spans="1:8" ht="14.25" x14ac:dyDescent="0.2">
      <c r="A13" s="32">
        <v>12</v>
      </c>
      <c r="B13" s="33">
        <v>24</v>
      </c>
      <c r="C13" s="32">
        <v>25271.286</v>
      </c>
      <c r="D13" s="32">
        <v>565924.93952735001</v>
      </c>
      <c r="E13" s="32">
        <v>499945.53710512799</v>
      </c>
      <c r="F13" s="32">
        <v>65979.402422222207</v>
      </c>
      <c r="G13" s="32">
        <v>499945.53710512799</v>
      </c>
      <c r="H13" s="32">
        <v>0.116586843614503</v>
      </c>
    </row>
    <row r="14" spans="1:8" ht="14.25" x14ac:dyDescent="0.2">
      <c r="A14" s="32">
        <v>13</v>
      </c>
      <c r="B14" s="33">
        <v>25</v>
      </c>
      <c r="C14" s="32">
        <v>69462</v>
      </c>
      <c r="D14" s="32">
        <v>762549.08640000003</v>
      </c>
      <c r="E14" s="32">
        <v>715572.91850000003</v>
      </c>
      <c r="F14" s="32">
        <v>46976.1679</v>
      </c>
      <c r="G14" s="32">
        <v>715572.91850000003</v>
      </c>
      <c r="H14" s="32">
        <v>6.1604123246379899E-2</v>
      </c>
    </row>
    <row r="15" spans="1:8" ht="14.25" x14ac:dyDescent="0.2">
      <c r="A15" s="32">
        <v>14</v>
      </c>
      <c r="B15" s="33">
        <v>26</v>
      </c>
      <c r="C15" s="32">
        <v>65134</v>
      </c>
      <c r="D15" s="32">
        <v>331075.60904076102</v>
      </c>
      <c r="E15" s="32">
        <v>291696.54925557098</v>
      </c>
      <c r="F15" s="32">
        <v>39379.059785190198</v>
      </c>
      <c r="G15" s="32">
        <v>291696.54925557098</v>
      </c>
      <c r="H15" s="32">
        <v>0.118942799499138</v>
      </c>
    </row>
    <row r="16" spans="1:8" ht="14.25" x14ac:dyDescent="0.2">
      <c r="A16" s="32">
        <v>15</v>
      </c>
      <c r="B16" s="33">
        <v>27</v>
      </c>
      <c r="C16" s="32">
        <v>137223.85399999999</v>
      </c>
      <c r="D16" s="32">
        <v>892034.28689999995</v>
      </c>
      <c r="E16" s="32">
        <v>764488.23239999998</v>
      </c>
      <c r="F16" s="32">
        <v>127546.0545</v>
      </c>
      <c r="G16" s="32">
        <v>764488.23239999998</v>
      </c>
      <c r="H16" s="32">
        <v>0.14298335430945</v>
      </c>
    </row>
    <row r="17" spans="1:8" ht="14.25" x14ac:dyDescent="0.2">
      <c r="A17" s="32">
        <v>16</v>
      </c>
      <c r="B17" s="33">
        <v>29</v>
      </c>
      <c r="C17" s="32">
        <v>163055</v>
      </c>
      <c r="D17" s="32">
        <v>2049597.80430855</v>
      </c>
      <c r="E17" s="32">
        <v>1846622.17050598</v>
      </c>
      <c r="F17" s="32">
        <v>202975.633802564</v>
      </c>
      <c r="G17" s="32">
        <v>1846622.17050598</v>
      </c>
      <c r="H17" s="32">
        <v>9.9031933668098399E-2</v>
      </c>
    </row>
    <row r="18" spans="1:8" ht="14.25" x14ac:dyDescent="0.2">
      <c r="A18" s="32">
        <v>17</v>
      </c>
      <c r="B18" s="33">
        <v>31</v>
      </c>
      <c r="C18" s="32">
        <v>35193.942000000003</v>
      </c>
      <c r="D18" s="32">
        <v>229347.819719469</v>
      </c>
      <c r="E18" s="32">
        <v>199014.18647036099</v>
      </c>
      <c r="F18" s="32">
        <v>30333.633249107501</v>
      </c>
      <c r="G18" s="32">
        <v>199014.18647036099</v>
      </c>
      <c r="H18" s="32">
        <v>0.13226039508991499</v>
      </c>
    </row>
    <row r="19" spans="1:8" ht="14.25" x14ac:dyDescent="0.2">
      <c r="A19" s="32">
        <v>18</v>
      </c>
      <c r="B19" s="33">
        <v>32</v>
      </c>
      <c r="C19" s="32">
        <v>13183.251</v>
      </c>
      <c r="D19" s="32">
        <v>190970.67259649801</v>
      </c>
      <c r="E19" s="32">
        <v>173086.34997289901</v>
      </c>
      <c r="F19" s="32">
        <v>17884.3226235988</v>
      </c>
      <c r="G19" s="32">
        <v>173086.34997289901</v>
      </c>
      <c r="H19" s="32">
        <v>9.3649576557687603E-2</v>
      </c>
    </row>
    <row r="20" spans="1:8" ht="14.25" x14ac:dyDescent="0.2">
      <c r="A20" s="32">
        <v>19</v>
      </c>
      <c r="B20" s="33">
        <v>33</v>
      </c>
      <c r="C20" s="32">
        <v>42912.72</v>
      </c>
      <c r="D20" s="32">
        <v>494723.68035802903</v>
      </c>
      <c r="E20" s="32">
        <v>391825.98981668497</v>
      </c>
      <c r="F20" s="32">
        <v>102897.690541344</v>
      </c>
      <c r="G20" s="32">
        <v>391825.98981668497</v>
      </c>
      <c r="H20" s="32">
        <v>0.20799022692198099</v>
      </c>
    </row>
    <row r="21" spans="1:8" ht="14.25" x14ac:dyDescent="0.2">
      <c r="A21" s="32">
        <v>20</v>
      </c>
      <c r="B21" s="33">
        <v>34</v>
      </c>
      <c r="C21" s="32">
        <v>48521.898999999998</v>
      </c>
      <c r="D21" s="32">
        <v>251246.54216057001</v>
      </c>
      <c r="E21" s="32">
        <v>175406.40161314199</v>
      </c>
      <c r="F21" s="32">
        <v>75840.140547428804</v>
      </c>
      <c r="G21" s="32">
        <v>175406.40161314199</v>
      </c>
      <c r="H21" s="32">
        <v>0.30185545996075702</v>
      </c>
    </row>
    <row r="22" spans="1:8" ht="14.25" x14ac:dyDescent="0.2">
      <c r="A22" s="32">
        <v>21</v>
      </c>
      <c r="B22" s="33">
        <v>35</v>
      </c>
      <c r="C22" s="32">
        <v>33572.139000000003</v>
      </c>
      <c r="D22" s="32">
        <v>706704.20225752203</v>
      </c>
      <c r="E22" s="32">
        <v>642194.63987912203</v>
      </c>
      <c r="F22" s="32">
        <v>64509.5623784001</v>
      </c>
      <c r="G22" s="32">
        <v>642194.63987912203</v>
      </c>
      <c r="H22" s="32">
        <v>9.1282267987551804E-2</v>
      </c>
    </row>
    <row r="23" spans="1:8" ht="14.25" x14ac:dyDescent="0.2">
      <c r="A23" s="32">
        <v>22</v>
      </c>
      <c r="B23" s="33">
        <v>36</v>
      </c>
      <c r="C23" s="32">
        <v>104156.738</v>
      </c>
      <c r="D23" s="32">
        <v>609557.32890707999</v>
      </c>
      <c r="E23" s="32">
        <v>500383.45288425102</v>
      </c>
      <c r="F23" s="32">
        <v>109173.876022829</v>
      </c>
      <c r="G23" s="32">
        <v>500383.45288425102</v>
      </c>
      <c r="H23" s="32">
        <v>0.17910354095581901</v>
      </c>
    </row>
    <row r="24" spans="1:8" ht="14.25" x14ac:dyDescent="0.2">
      <c r="A24" s="32">
        <v>23</v>
      </c>
      <c r="B24" s="33">
        <v>37</v>
      </c>
      <c r="C24" s="32">
        <v>83867.929000000004</v>
      </c>
      <c r="D24" s="32">
        <v>867605.41968141601</v>
      </c>
      <c r="E24" s="32">
        <v>729118.69540521002</v>
      </c>
      <c r="F24" s="32">
        <v>138486.72427620599</v>
      </c>
      <c r="G24" s="32">
        <v>729118.69540521002</v>
      </c>
      <c r="H24" s="32">
        <v>0.15961947808839</v>
      </c>
    </row>
    <row r="25" spans="1:8" ht="14.25" x14ac:dyDescent="0.2">
      <c r="A25" s="32">
        <v>24</v>
      </c>
      <c r="B25" s="33">
        <v>38</v>
      </c>
      <c r="C25" s="32">
        <v>101817.783</v>
      </c>
      <c r="D25" s="32">
        <v>517870.72678761103</v>
      </c>
      <c r="E25" s="32">
        <v>478202.09410885</v>
      </c>
      <c r="F25" s="32">
        <v>39668.632678761103</v>
      </c>
      <c r="G25" s="32">
        <v>478202.09410885</v>
      </c>
      <c r="H25" s="32">
        <v>7.6599488302473595E-2</v>
      </c>
    </row>
    <row r="26" spans="1:8" ht="14.25" x14ac:dyDescent="0.2">
      <c r="A26" s="32">
        <v>25</v>
      </c>
      <c r="B26" s="33">
        <v>39</v>
      </c>
      <c r="C26" s="32">
        <v>100405.567</v>
      </c>
      <c r="D26" s="32">
        <v>143792.456745095</v>
      </c>
      <c r="E26" s="32">
        <v>101442.293419857</v>
      </c>
      <c r="F26" s="32">
        <v>42350.163325237598</v>
      </c>
      <c r="G26" s="32">
        <v>101442.293419857</v>
      </c>
      <c r="H26" s="32">
        <v>0.294522844131615</v>
      </c>
    </row>
    <row r="27" spans="1:8" ht="14.25" x14ac:dyDescent="0.2">
      <c r="A27" s="32">
        <v>26</v>
      </c>
      <c r="B27" s="33">
        <v>40</v>
      </c>
      <c r="C27" s="32">
        <v>5</v>
      </c>
      <c r="D27" s="32">
        <v>56.410400000000003</v>
      </c>
      <c r="E27" s="32">
        <v>17.517099999999999</v>
      </c>
      <c r="F27" s="32">
        <v>38.893300000000004</v>
      </c>
      <c r="G27" s="32">
        <v>17.517099999999999</v>
      </c>
      <c r="H27" s="32">
        <v>0.68947038134812</v>
      </c>
    </row>
    <row r="28" spans="1:8" ht="14.25" x14ac:dyDescent="0.2">
      <c r="A28" s="32">
        <v>27</v>
      </c>
      <c r="B28" s="33">
        <v>42</v>
      </c>
      <c r="C28" s="32">
        <v>5843.1170000000002</v>
      </c>
      <c r="D28" s="32">
        <v>85078.009699999995</v>
      </c>
      <c r="E28" s="32">
        <v>80118.323600000003</v>
      </c>
      <c r="F28" s="32">
        <v>4959.6860999999999</v>
      </c>
      <c r="G28" s="32">
        <v>80118.323600000003</v>
      </c>
      <c r="H28" s="32">
        <v>5.8295746662254101E-2</v>
      </c>
    </row>
    <row r="29" spans="1:8" ht="14.25" x14ac:dyDescent="0.2">
      <c r="A29" s="32">
        <v>28</v>
      </c>
      <c r="B29" s="33">
        <v>75</v>
      </c>
      <c r="C29" s="32">
        <v>339</v>
      </c>
      <c r="D29" s="32">
        <v>187267.521367521</v>
      </c>
      <c r="E29" s="32">
        <v>177683.27777777801</v>
      </c>
      <c r="F29" s="32">
        <v>9584.2435897435898</v>
      </c>
      <c r="G29" s="32">
        <v>177683.27777777801</v>
      </c>
      <c r="H29" s="32">
        <v>5.1179422463407599E-2</v>
      </c>
    </row>
    <row r="30" spans="1:8" ht="14.25" x14ac:dyDescent="0.2">
      <c r="A30" s="32">
        <v>29</v>
      </c>
      <c r="B30" s="33">
        <v>76</v>
      </c>
      <c r="C30" s="32">
        <v>2235</v>
      </c>
      <c r="D30" s="32">
        <v>372283.16751794901</v>
      </c>
      <c r="E30" s="32">
        <v>348039.67334188003</v>
      </c>
      <c r="F30" s="32">
        <v>24243.494176068401</v>
      </c>
      <c r="G30" s="32">
        <v>348039.67334188003</v>
      </c>
      <c r="H30" s="32">
        <v>6.5121112882170595E-2</v>
      </c>
    </row>
    <row r="31" spans="1:8" ht="14.25" x14ac:dyDescent="0.2">
      <c r="A31" s="32">
        <v>30</v>
      </c>
      <c r="B31" s="33">
        <v>99</v>
      </c>
      <c r="C31" s="32">
        <v>36</v>
      </c>
      <c r="D31" s="32">
        <v>8927.6154602526294</v>
      </c>
      <c r="E31" s="32">
        <v>7758.6218137811102</v>
      </c>
      <c r="F31" s="32">
        <v>1168.9936464715199</v>
      </c>
      <c r="G31" s="32">
        <v>7758.6218137811102</v>
      </c>
      <c r="H31" s="32">
        <v>0.130941308087932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2014-05-19T06:24:25Z</dcterms:modified>
</cp:coreProperties>
</file>