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<sst xmlns="http://schemas.openxmlformats.org/spreadsheetml/2006/main" count="114" uniqueCount="71">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</sst>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14574135.245200001</v>
      </c>
      <c r="F3" s="25">
        <f>RA!I7</f>
        <v>1453509.1599000001</v>
      </c>
      <c r="G3" s="16">
        <f>E3-F3</f>
        <v>13120626.0853</v>
      </c>
      <c r="H3" s="27">
        <f>RA!J7</f>
        <v>9.97321031708357</v>
      </c>
      <c r="I3" s="20">
        <f>SUM(I4:I39)</f>
        <v>14574138.8580868</v>
      </c>
      <c r="J3" s="21">
        <f>SUM(J4:J39)</f>
        <v>13120626.163469331</v>
      </c>
      <c r="K3" s="22">
        <f>E3-I3</f>
        <v>-3.6128867994993925</v>
      </c>
      <c r="L3" s="22">
        <f>G3-J3</f>
        <v>-7.8169330954551697E-2</v>
      </c>
    </row>
    <row r="4" spans="1:12">
      <c r="A4" s="38">
        <f>RA!A8</f>
        <v>41711</v>
      </c>
      <c r="B4" s="12">
        <v>12</v>
      </c>
      <c r="C4" s="35" t="s">
        <v>6</v>
      </c>
      <c r="D4" s="35"/>
      <c r="E4" s="15">
        <f>VLOOKUP(C4,RA!B8:D39,3,0)</f>
        <v>736042.72069999995</v>
      </c>
      <c r="F4" s="25">
        <f>VLOOKUP(C4,RA!B8:I43,8,0)</f>
        <v>39621.973299999998</v>
      </c>
      <c r="G4" s="16">
        <f t="shared" ref="G4:G39" si="0">E4-F4</f>
        <v>696420.74739999999</v>
      </c>
      <c r="H4" s="27">
        <f>RA!J8</f>
        <v>5.3831078259042098</v>
      </c>
      <c r="I4" s="20">
        <f>VLOOKUP(B4,RMS!B:D,3,FALSE)</f>
        <v>736043.35120598297</v>
      </c>
      <c r="J4" s="21">
        <f>VLOOKUP(B4,RMS!B:E,4,FALSE)</f>
        <v>696420.74709230801</v>
      </c>
      <c r="K4" s="22">
        <f t="shared" ref="K4:K39" si="1">E4-I4</f>
        <v>-0.63050598301924765</v>
      </c>
      <c r="L4" s="22">
        <f t="shared" ref="L4:L39" si="2">G4-J4</f>
        <v>3.0769198201596737E-4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93612.792400000006</v>
      </c>
      <c r="F5" s="25">
        <f>VLOOKUP(C5,RA!B9:I44,8,0)</f>
        <v>19791.358499999998</v>
      </c>
      <c r="G5" s="16">
        <f t="shared" si="0"/>
        <v>73821.433900000004</v>
      </c>
      <c r="H5" s="27">
        <f>RA!J9</f>
        <v>21.141724322711301</v>
      </c>
      <c r="I5" s="20">
        <f>VLOOKUP(B5,RMS!B:D,3,FALSE)</f>
        <v>93612.812625943596</v>
      </c>
      <c r="J5" s="21">
        <f>VLOOKUP(B5,RMS!B:E,4,FALSE)</f>
        <v>73821.433485023794</v>
      </c>
      <c r="K5" s="22">
        <f t="shared" si="1"/>
        <v>-2.0225943590048701E-2</v>
      </c>
      <c r="L5" s="22">
        <f t="shared" si="2"/>
        <v>4.1497620986774564E-4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111914.8458</v>
      </c>
      <c r="F6" s="25">
        <f>VLOOKUP(C6,RA!B10:I45,8,0)</f>
        <v>28470.203000000001</v>
      </c>
      <c r="G6" s="16">
        <f t="shared" si="0"/>
        <v>83444.642800000001</v>
      </c>
      <c r="H6" s="27">
        <f>RA!J10</f>
        <v>25.439165641060999</v>
      </c>
      <c r="I6" s="20">
        <f>VLOOKUP(B6,RMS!B:D,3,FALSE)</f>
        <v>111916.742640171</v>
      </c>
      <c r="J6" s="21">
        <f>VLOOKUP(B6,RMS!B:E,4,FALSE)</f>
        <v>83444.642187179503</v>
      </c>
      <c r="K6" s="22">
        <f t="shared" si="1"/>
        <v>-1.8968401710008038</v>
      </c>
      <c r="L6" s="22">
        <f t="shared" si="2"/>
        <v>6.1282049864530563E-4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68360.025999999998</v>
      </c>
      <c r="F7" s="25">
        <f>VLOOKUP(C7,RA!B11:I46,8,0)</f>
        <v>11766.0285</v>
      </c>
      <c r="G7" s="16">
        <f t="shared" si="0"/>
        <v>56593.997499999998</v>
      </c>
      <c r="H7" s="27">
        <f>RA!J11</f>
        <v>17.211854922348898</v>
      </c>
      <c r="I7" s="20">
        <f>VLOOKUP(B7,RMS!B:D,3,FALSE)</f>
        <v>68360.056169230797</v>
      </c>
      <c r="J7" s="21">
        <f>VLOOKUP(B7,RMS!B:E,4,FALSE)</f>
        <v>56593.997612820502</v>
      </c>
      <c r="K7" s="22">
        <f t="shared" si="1"/>
        <v>-3.0169230798492208E-2</v>
      </c>
      <c r="L7" s="22">
        <f t="shared" si="2"/>
        <v>-1.1282050400041044E-4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122909.9047</v>
      </c>
      <c r="F8" s="25">
        <f>VLOOKUP(C8,RA!B12:I47,8,0)</f>
        <v>19708.8714</v>
      </c>
      <c r="G8" s="16">
        <f t="shared" si="0"/>
        <v>103201.0333</v>
      </c>
      <c r="H8" s="27">
        <f>RA!J12</f>
        <v>16.035218193444699</v>
      </c>
      <c r="I8" s="20">
        <f>VLOOKUP(B8,RMS!B:D,3,FALSE)</f>
        <v>122909.907439316</v>
      </c>
      <c r="J8" s="21">
        <f>VLOOKUP(B8,RMS!B:E,4,FALSE)</f>
        <v>103201.031910256</v>
      </c>
      <c r="K8" s="22">
        <f t="shared" si="1"/>
        <v>-2.7393159980420023E-3</v>
      </c>
      <c r="L8" s="22">
        <f t="shared" si="2"/>
        <v>1.3897439930588007E-3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269108.32770000002</v>
      </c>
      <c r="F9" s="25">
        <f>VLOOKUP(C9,RA!B13:I48,8,0)</f>
        <v>48197.537100000001</v>
      </c>
      <c r="G9" s="16">
        <f t="shared" si="0"/>
        <v>220910.79060000001</v>
      </c>
      <c r="H9" s="27">
        <f>RA!J13</f>
        <v>17.910087551705299</v>
      </c>
      <c r="I9" s="20">
        <f>VLOOKUP(B9,RMS!B:D,3,FALSE)</f>
        <v>269108.44782820501</v>
      </c>
      <c r="J9" s="21">
        <f>VLOOKUP(B9,RMS!B:E,4,FALSE)</f>
        <v>220910.79072649599</v>
      </c>
      <c r="K9" s="22">
        <f t="shared" si="1"/>
        <v>-0.12012820498785004</v>
      </c>
      <c r="L9" s="22">
        <f t="shared" si="2"/>
        <v>-1.2649598647840321E-4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116036.3572</v>
      </c>
      <c r="F10" s="25">
        <f>VLOOKUP(C10,RA!B14:I49,8,0)</f>
        <v>18998.7811</v>
      </c>
      <c r="G10" s="16">
        <f t="shared" si="0"/>
        <v>97037.576100000006</v>
      </c>
      <c r="H10" s="27">
        <f>RA!J14</f>
        <v>16.3731278354884</v>
      </c>
      <c r="I10" s="20">
        <f>VLOOKUP(B10,RMS!B:D,3,FALSE)</f>
        <v>116036.358023932</v>
      </c>
      <c r="J10" s="21">
        <f>VLOOKUP(B10,RMS!B:E,4,FALSE)</f>
        <v>97037.575737606807</v>
      </c>
      <c r="K10" s="22">
        <f t="shared" si="1"/>
        <v>-8.2393200136721134E-4</v>
      </c>
      <c r="L10" s="22">
        <f t="shared" si="2"/>
        <v>3.6239319888409227E-4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93054.347099999999</v>
      </c>
      <c r="F11" s="25">
        <f>VLOOKUP(C11,RA!B15:I50,8,0)</f>
        <v>2265.0364</v>
      </c>
      <c r="G11" s="16">
        <f t="shared" si="0"/>
        <v>90789.310700000002</v>
      </c>
      <c r="H11" s="27">
        <f>RA!J15</f>
        <v>2.43410057733885</v>
      </c>
      <c r="I11" s="20">
        <f>VLOOKUP(B11,RMS!B:D,3,FALSE)</f>
        <v>93054.3853487179</v>
      </c>
      <c r="J11" s="21">
        <f>VLOOKUP(B11,RMS!B:E,4,FALSE)</f>
        <v>90789.310982051305</v>
      </c>
      <c r="K11" s="22">
        <f t="shared" si="1"/>
        <v>-3.8248717901296914E-2</v>
      </c>
      <c r="L11" s="22">
        <f t="shared" si="2"/>
        <v>-2.8205130365677178E-4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572164.88199999998</v>
      </c>
      <c r="F12" s="25">
        <f>VLOOKUP(C12,RA!B16:I51,8,0)</f>
        <v>27776.546600000001</v>
      </c>
      <c r="G12" s="16">
        <f t="shared" si="0"/>
        <v>544388.33539999998</v>
      </c>
      <c r="H12" s="27">
        <f>RA!J16</f>
        <v>4.8546402398740698</v>
      </c>
      <c r="I12" s="20">
        <f>VLOOKUP(B12,RMS!B:D,3,FALSE)</f>
        <v>572164.7977</v>
      </c>
      <c r="J12" s="21">
        <f>VLOOKUP(B12,RMS!B:E,4,FALSE)</f>
        <v>544388.33539999998</v>
      </c>
      <c r="K12" s="22">
        <f t="shared" si="1"/>
        <v>8.4299999987706542E-2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747197.51939999999</v>
      </c>
      <c r="F13" s="25">
        <f>VLOOKUP(C13,RA!B17:I52,8,0)</f>
        <v>-6906.5029000000004</v>
      </c>
      <c r="G13" s="16">
        <f t="shared" si="0"/>
        <v>754104.02229999995</v>
      </c>
      <c r="H13" s="27">
        <f>RA!J17</f>
        <v>-0.92432090855252402</v>
      </c>
      <c r="I13" s="20">
        <f>VLOOKUP(B13,RMS!B:D,3,FALSE)</f>
        <v>747197.56471196597</v>
      </c>
      <c r="J13" s="21">
        <f>VLOOKUP(B13,RMS!B:E,4,FALSE)</f>
        <v>754104.02262222196</v>
      </c>
      <c r="K13" s="22">
        <f t="shared" si="1"/>
        <v>-4.5311965979635715E-2</v>
      </c>
      <c r="L13" s="22">
        <f t="shared" si="2"/>
        <v>-3.2222201116383076E-4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1531575.8454</v>
      </c>
      <c r="F14" s="25">
        <f>VLOOKUP(C14,RA!B18:I53,8,0)</f>
        <v>230017.8854</v>
      </c>
      <c r="G14" s="16">
        <f t="shared" si="0"/>
        <v>1301557.96</v>
      </c>
      <c r="H14" s="27">
        <f>RA!J18</f>
        <v>15.018380323171399</v>
      </c>
      <c r="I14" s="20">
        <f>VLOOKUP(B14,RMS!B:D,3,FALSE)</f>
        <v>1531575.94915043</v>
      </c>
      <c r="J14" s="21">
        <f>VLOOKUP(B14,RMS!B:E,4,FALSE)</f>
        <v>1301557.94023333</v>
      </c>
      <c r="K14" s="22">
        <f t="shared" si="1"/>
        <v>-0.10375043004751205</v>
      </c>
      <c r="L14" s="22">
        <f t="shared" si="2"/>
        <v>1.9766669953241944E-2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613518.75659999996</v>
      </c>
      <c r="F15" s="25">
        <f>VLOOKUP(C15,RA!B19:I54,8,0)</f>
        <v>53995.305899999999</v>
      </c>
      <c r="G15" s="16">
        <f t="shared" si="0"/>
        <v>559523.45069999993</v>
      </c>
      <c r="H15" s="27">
        <f>RA!J19</f>
        <v>8.8009217842387297</v>
      </c>
      <c r="I15" s="20">
        <f>VLOOKUP(B15,RMS!B:D,3,FALSE)</f>
        <v>613518.84281282104</v>
      </c>
      <c r="J15" s="21">
        <f>VLOOKUP(B15,RMS!B:E,4,FALSE)</f>
        <v>559523.45046068402</v>
      </c>
      <c r="K15" s="22">
        <f t="shared" si="1"/>
        <v>-8.6212821071967483E-2</v>
      </c>
      <c r="L15" s="22">
        <f t="shared" si="2"/>
        <v>2.3931590840220451E-4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757263.02749999997</v>
      </c>
      <c r="F16" s="25">
        <f>VLOOKUP(C16,RA!B20:I55,8,0)</f>
        <v>46554.909699999997</v>
      </c>
      <c r="G16" s="16">
        <f t="shared" si="0"/>
        <v>710708.11780000001</v>
      </c>
      <c r="H16" s="27">
        <f>RA!J20</f>
        <v>6.1477859091701097</v>
      </c>
      <c r="I16" s="20">
        <f>VLOOKUP(B16,RMS!B:D,3,FALSE)</f>
        <v>757263.07889999996</v>
      </c>
      <c r="J16" s="21">
        <f>VLOOKUP(B16,RMS!B:E,4,FALSE)</f>
        <v>710708.11780000001</v>
      </c>
      <c r="K16" s="22">
        <f t="shared" si="1"/>
        <v>-5.1399999996647239E-2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448051.78700000001</v>
      </c>
      <c r="F17" s="25">
        <f>VLOOKUP(C17,RA!B21:I56,8,0)</f>
        <v>34027.768700000001</v>
      </c>
      <c r="G17" s="16">
        <f t="shared" si="0"/>
        <v>414024.0183</v>
      </c>
      <c r="H17" s="27">
        <f>RA!J21</f>
        <v>7.5946061788612003</v>
      </c>
      <c r="I17" s="20">
        <f>VLOOKUP(B17,RMS!B:D,3,FALSE)</f>
        <v>448051.42395942099</v>
      </c>
      <c r="J17" s="21">
        <f>VLOOKUP(B17,RMS!B:E,4,FALSE)</f>
        <v>414024.018244565</v>
      </c>
      <c r="K17" s="22">
        <f t="shared" si="1"/>
        <v>0.36304057901725173</v>
      </c>
      <c r="L17" s="22">
        <f t="shared" si="2"/>
        <v>5.5434997193515301E-5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927218.6531</v>
      </c>
      <c r="F18" s="25">
        <f>VLOOKUP(C18,RA!B22:I57,8,0)</f>
        <v>128059.07799999999</v>
      </c>
      <c r="G18" s="16">
        <f t="shared" si="0"/>
        <v>799159.57510000002</v>
      </c>
      <c r="H18" s="27">
        <f>RA!J22</f>
        <v>13.811098123603999</v>
      </c>
      <c r="I18" s="20">
        <f>VLOOKUP(B18,RMS!B:D,3,FALSE)</f>
        <v>927218.8554</v>
      </c>
      <c r="J18" s="21">
        <f>VLOOKUP(B18,RMS!B:E,4,FALSE)</f>
        <v>799159.57380000001</v>
      </c>
      <c r="K18" s="22">
        <f t="shared" si="1"/>
        <v>-0.20230000000447035</v>
      </c>
      <c r="L18" s="22">
        <f t="shared" si="2"/>
        <v>1.3000000035390258E-3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2185815.7264999999</v>
      </c>
      <c r="F19" s="25">
        <f>VLOOKUP(C19,RA!B23:I58,8,0)</f>
        <v>125471.6992</v>
      </c>
      <c r="G19" s="16">
        <f t="shared" si="0"/>
        <v>2060344.0273</v>
      </c>
      <c r="H19" s="27">
        <f>RA!J23</f>
        <v>5.7402688469493901</v>
      </c>
      <c r="I19" s="20">
        <f>VLOOKUP(B19,RMS!B:D,3,FALSE)</f>
        <v>2185816.6556453002</v>
      </c>
      <c r="J19" s="21">
        <f>VLOOKUP(B19,RMS!B:E,4,FALSE)</f>
        <v>2060344.06333932</v>
      </c>
      <c r="K19" s="22">
        <f t="shared" si="1"/>
        <v>-0.92914530029520392</v>
      </c>
      <c r="L19" s="22">
        <f t="shared" si="2"/>
        <v>-3.603932005353272E-2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229995.4313</v>
      </c>
      <c r="F20" s="25">
        <f>VLOOKUP(C20,RA!B24:I59,8,0)</f>
        <v>35016.3678</v>
      </c>
      <c r="G20" s="16">
        <f t="shared" si="0"/>
        <v>194979.06349999999</v>
      </c>
      <c r="H20" s="27">
        <f>RA!J24</f>
        <v>15.224810163435601</v>
      </c>
      <c r="I20" s="20">
        <f>VLOOKUP(B20,RMS!B:D,3,FALSE)</f>
        <v>229995.43320007599</v>
      </c>
      <c r="J20" s="21">
        <f>VLOOKUP(B20,RMS!B:E,4,FALSE)</f>
        <v>194979.06253642499</v>
      </c>
      <c r="K20" s="22">
        <f t="shared" si="1"/>
        <v>-1.9000759930349886E-3</v>
      </c>
      <c r="L20" s="22">
        <f t="shared" si="2"/>
        <v>9.6357500297017395E-4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211442.04610000001</v>
      </c>
      <c r="F21" s="25">
        <f>VLOOKUP(C21,RA!B25:I60,8,0)</f>
        <v>6812.8010000000004</v>
      </c>
      <c r="G21" s="16">
        <f t="shared" si="0"/>
        <v>204629.2451</v>
      </c>
      <c r="H21" s="27">
        <f>RA!J25</f>
        <v>3.2220653960082899</v>
      </c>
      <c r="I21" s="20">
        <f>VLOOKUP(B21,RMS!B:D,3,FALSE)</f>
        <v>211442.05512247901</v>
      </c>
      <c r="J21" s="21">
        <f>VLOOKUP(B21,RMS!B:E,4,FALSE)</f>
        <v>204629.23943810599</v>
      </c>
      <c r="K21" s="22">
        <f t="shared" si="1"/>
        <v>-9.0224790037609637E-3</v>
      </c>
      <c r="L21" s="22">
        <f t="shared" si="2"/>
        <v>5.6618940143380314E-3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533481.7659</v>
      </c>
      <c r="F22" s="25">
        <f>VLOOKUP(C22,RA!B26:I61,8,0)</f>
        <v>107313.0232</v>
      </c>
      <c r="G22" s="16">
        <f t="shared" si="0"/>
        <v>426168.7427</v>
      </c>
      <c r="H22" s="27">
        <f>RA!J26</f>
        <v>20.115593457811901</v>
      </c>
      <c r="I22" s="20">
        <f>VLOOKUP(B22,RMS!B:D,3,FALSE)</f>
        <v>533481.79573648702</v>
      </c>
      <c r="J22" s="21">
        <f>VLOOKUP(B22,RMS!B:E,4,FALSE)</f>
        <v>426168.80778977298</v>
      </c>
      <c r="K22" s="22">
        <f t="shared" si="1"/>
        <v>-2.9836487025022507E-2</v>
      </c>
      <c r="L22" s="22">
        <f t="shared" si="2"/>
        <v>-6.5089772979263216E-2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278615.20630000002</v>
      </c>
      <c r="F23" s="25">
        <f>VLOOKUP(C23,RA!B27:I62,8,0)</f>
        <v>81975.123900000006</v>
      </c>
      <c r="G23" s="16">
        <f t="shared" si="0"/>
        <v>196640.08240000001</v>
      </c>
      <c r="H23" s="27">
        <f>RA!J27</f>
        <v>29.422343808375299</v>
      </c>
      <c r="I23" s="20">
        <f>VLOOKUP(B23,RMS!B:D,3,FALSE)</f>
        <v>278615.18012883997</v>
      </c>
      <c r="J23" s="21">
        <f>VLOOKUP(B23,RMS!B:E,4,FALSE)</f>
        <v>196640.097203977</v>
      </c>
      <c r="K23" s="22">
        <f t="shared" si="1"/>
        <v>2.6171160046942532E-2</v>
      </c>
      <c r="L23" s="22">
        <f t="shared" si="2"/>
        <v>-1.48039769846946E-2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764715.73620000004</v>
      </c>
      <c r="F24" s="25">
        <f>VLOOKUP(C24,RA!B28:I63,8,0)</f>
        <v>64383.346299999997</v>
      </c>
      <c r="G24" s="16">
        <f t="shared" si="0"/>
        <v>700332.38990000007</v>
      </c>
      <c r="H24" s="27">
        <f>RA!J28</f>
        <v>8.4192521812002408</v>
      </c>
      <c r="I24" s="20">
        <f>VLOOKUP(B24,RMS!B:D,3,FALSE)</f>
        <v>764715.73597079597</v>
      </c>
      <c r="J24" s="21">
        <f>VLOOKUP(B24,RMS!B:E,4,FALSE)</f>
        <v>700332.397729547</v>
      </c>
      <c r="K24" s="22">
        <f t="shared" si="1"/>
        <v>2.2920407354831696E-4</v>
      </c>
      <c r="L24" s="22">
        <f t="shared" si="2"/>
        <v>-7.8295469284057617E-3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644596.44099999999</v>
      </c>
      <c r="F25" s="25">
        <f>VLOOKUP(C25,RA!B29:I64,8,0)</f>
        <v>108814.5031</v>
      </c>
      <c r="G25" s="16">
        <f t="shared" si="0"/>
        <v>535781.93790000002</v>
      </c>
      <c r="H25" s="27">
        <f>RA!J29</f>
        <v>16.8810275978548</v>
      </c>
      <c r="I25" s="20">
        <f>VLOOKUP(B25,RMS!B:D,3,FALSE)</f>
        <v>644596.44088761101</v>
      </c>
      <c r="J25" s="21">
        <f>VLOOKUP(B25,RMS!B:E,4,FALSE)</f>
        <v>535781.93699121196</v>
      </c>
      <c r="K25" s="22">
        <f t="shared" si="1"/>
        <v>1.1238898150622845E-4</v>
      </c>
      <c r="L25" s="22">
        <f t="shared" si="2"/>
        <v>9.0878806076943874E-4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915578.55590000004</v>
      </c>
      <c r="F26" s="25">
        <f>VLOOKUP(C26,RA!B30:I65,8,0)</f>
        <v>147994.92389999999</v>
      </c>
      <c r="G26" s="16">
        <f t="shared" si="0"/>
        <v>767583.63199999998</v>
      </c>
      <c r="H26" s="27">
        <f>RA!J30</f>
        <v>16.1640880453478</v>
      </c>
      <c r="I26" s="20">
        <f>VLOOKUP(B26,RMS!B:D,3,FALSE)</f>
        <v>915578.53077876102</v>
      </c>
      <c r="J26" s="21">
        <f>VLOOKUP(B26,RMS!B:E,4,FALSE)</f>
        <v>767583.61346622405</v>
      </c>
      <c r="K26" s="22">
        <f t="shared" si="1"/>
        <v>2.5121239013969898E-2</v>
      </c>
      <c r="L26" s="22">
        <f t="shared" si="2"/>
        <v>1.853377593215555E-2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783344.79029999999</v>
      </c>
      <c r="F27" s="25">
        <f>VLOOKUP(C27,RA!B31:I66,8,0)</f>
        <v>-16720.811300000001</v>
      </c>
      <c r="G27" s="16">
        <f t="shared" si="0"/>
        <v>800065.60159999994</v>
      </c>
      <c r="H27" s="27">
        <f>RA!J31</f>
        <v>-2.1345404357123998</v>
      </c>
      <c r="I27" s="20">
        <f>VLOOKUP(B27,RMS!B:D,3,FALSE)</f>
        <v>783344.77893008804</v>
      </c>
      <c r="J27" s="21">
        <f>VLOOKUP(B27,RMS!B:E,4,FALSE)</f>
        <v>800065.61960708001</v>
      </c>
      <c r="K27" s="22">
        <f t="shared" si="1"/>
        <v>1.1369911953806877E-2</v>
      </c>
      <c r="L27" s="22">
        <f t="shared" si="2"/>
        <v>-1.8007080070674419E-2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149295.78750000001</v>
      </c>
      <c r="F28" s="25">
        <f>VLOOKUP(C28,RA!B32:I67,8,0)</f>
        <v>44220.596400000002</v>
      </c>
      <c r="G28" s="16">
        <f t="shared" si="0"/>
        <v>105075.1911</v>
      </c>
      <c r="H28" s="27">
        <f>RA!J32</f>
        <v>29.619453529457399</v>
      </c>
      <c r="I28" s="20">
        <f>VLOOKUP(B28,RMS!B:D,3,FALSE)</f>
        <v>149295.719677279</v>
      </c>
      <c r="J28" s="21">
        <f>VLOOKUP(B28,RMS!B:E,4,FALSE)</f>
        <v>105075.176962745</v>
      </c>
      <c r="K28" s="22">
        <f t="shared" si="1"/>
        <v>6.7822721000993624E-2</v>
      </c>
      <c r="L28" s="22">
        <f t="shared" si="2"/>
        <v>1.4137254998786375E-2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15.3848</v>
      </c>
      <c r="F29" s="25">
        <f>VLOOKUP(C29,RA!B33:I68,8,0)</f>
        <v>2.9956</v>
      </c>
      <c r="G29" s="16">
        <f t="shared" si="0"/>
        <v>12.389200000000001</v>
      </c>
      <c r="H29" s="27">
        <f>RA!J33</f>
        <v>19.471166346003798</v>
      </c>
      <c r="I29" s="20">
        <f>VLOOKUP(B29,RMS!B:D,3,FALSE)</f>
        <v>15.3848</v>
      </c>
      <c r="J29" s="21">
        <f>VLOOKUP(B29,RMS!B:E,4,FALSE)</f>
        <v>12.389200000000001</v>
      </c>
      <c r="K29" s="22">
        <f t="shared" si="1"/>
        <v>0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89511.634600000005</v>
      </c>
      <c r="F31" s="25">
        <f>VLOOKUP(C31,RA!B35:I70,8,0)</f>
        <v>9861.8379000000004</v>
      </c>
      <c r="G31" s="16">
        <f t="shared" si="0"/>
        <v>79649.796700000006</v>
      </c>
      <c r="H31" s="27">
        <f>RA!J35</f>
        <v>11.0173810857879</v>
      </c>
      <c r="I31" s="20">
        <f>VLOOKUP(B31,RMS!B:D,3,FALSE)</f>
        <v>89511.634399999995</v>
      </c>
      <c r="J31" s="21">
        <f>VLOOKUP(B31,RMS!B:E,4,FALSE)</f>
        <v>79649.793699999995</v>
      </c>
      <c r="K31" s="22">
        <f t="shared" si="1"/>
        <v>2.0000000949949026E-4</v>
      </c>
      <c r="L31" s="22">
        <f t="shared" si="2"/>
        <v>3.0000000115251169E-3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179109.4007</v>
      </c>
      <c r="F35" s="25">
        <f>VLOOKUP(C35,RA!B8:I74,8,0)</f>
        <v>9409.5427999999993</v>
      </c>
      <c r="G35" s="16">
        <f t="shared" si="0"/>
        <v>169699.8579</v>
      </c>
      <c r="H35" s="27">
        <f>RA!J39</f>
        <v>5.25351699197551</v>
      </c>
      <c r="I35" s="20">
        <f>VLOOKUP(B35,RMS!B:D,3,FALSE)</f>
        <v>179109.40170940201</v>
      </c>
      <c r="J35" s="21">
        <f>VLOOKUP(B35,RMS!B:E,4,FALSE)</f>
        <v>169699.858974359</v>
      </c>
      <c r="K35" s="22">
        <f t="shared" si="1"/>
        <v>-1.0094020108226687E-3</v>
      </c>
      <c r="L35" s="22">
        <f t="shared" si="2"/>
        <v>-1.0743589955382049E-3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382275.05430000002</v>
      </c>
      <c r="F36" s="25">
        <f>VLOOKUP(C36,RA!B8:I75,8,0)</f>
        <v>24770.8338</v>
      </c>
      <c r="G36" s="16">
        <f t="shared" si="0"/>
        <v>357504.2205</v>
      </c>
      <c r="H36" s="27">
        <f>RA!J40</f>
        <v>6.4798457344696301</v>
      </c>
      <c r="I36" s="20">
        <f>VLOOKUP(B36,RMS!B:D,3,FALSE)</f>
        <v>382275.04561709397</v>
      </c>
      <c r="J36" s="21">
        <f>VLOOKUP(B36,RMS!B:E,4,FALSE)</f>
        <v>357504.22322051303</v>
      </c>
      <c r="K36" s="22">
        <f t="shared" si="1"/>
        <v>8.6829060455784202E-3</v>
      </c>
      <c r="L36" s="22">
        <f t="shared" si="2"/>
        <v>-2.7205130318179727E-3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18312.4912</v>
      </c>
      <c r="F39" s="25">
        <f>VLOOKUP(C39,RA!B8:I78,8,0)</f>
        <v>1837.5956000000001</v>
      </c>
      <c r="G39" s="16">
        <f t="shared" si="0"/>
        <v>16474.8956</v>
      </c>
      <c r="H39" s="27">
        <f>RA!J43</f>
        <v>10.0346565627292</v>
      </c>
      <c r="I39" s="20">
        <f>VLOOKUP(B39,RMS!B:D,3,FALSE)</f>
        <v>18312.491566447301</v>
      </c>
      <c r="J39" s="21">
        <f>VLOOKUP(B39,RMS!B:E,4,FALSE)</f>
        <v>16474.895015505601</v>
      </c>
      <c r="K39" s="22">
        <f t="shared" si="1"/>
        <v>-3.6644730062107556E-4</v>
      </c>
      <c r="L39" s="22">
        <f t="shared" si="2"/>
        <v>5.844943989359308E-4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14574135.245200001</v>
      </c>
      <c r="E7" s="62">
        <v>17565590</v>
      </c>
      <c r="F7" s="63">
        <v>82.969802011774206</v>
      </c>
      <c r="G7" s="62">
        <v>12036746.4187</v>
      </c>
      <c r="H7" s="63">
        <v>21.080354592815699</v>
      </c>
      <c r="I7" s="62">
        <v>1453509.1599000001</v>
      </c>
      <c r="J7" s="63">
        <v>9.97321031708357</v>
      </c>
      <c r="K7" s="62">
        <v>1616243.0423999999</v>
      </c>
      <c r="L7" s="63">
        <v>13.4275740817223</v>
      </c>
      <c r="M7" s="63">
        <v>-0.100686516959945</v>
      </c>
      <c r="N7" s="62">
        <v>257983110.60659999</v>
      </c>
      <c r="O7" s="62">
        <v>1873185168.536</v>
      </c>
      <c r="P7" s="62">
        <v>914230</v>
      </c>
      <c r="Q7" s="62">
        <v>815436</v>
      </c>
      <c r="R7" s="63">
        <v>12.1154817790728</v>
      </c>
      <c r="S7" s="62">
        <v>15.9414318554412</v>
      </c>
      <c r="T7" s="62">
        <v>16.389759806900901</v>
      </c>
      <c r="U7" s="64">
        <v>-2.8123443083729902</v>
      </c>
      <c r="V7" s="52"/>
      <c r="W7" s="52"/>
    </row>
    <row r="8" spans="1:23" ht="14.25" thickBot="1">
      <c r="A8" s="49">
        <v>41711</v>
      </c>
      <c r="B8" s="39" t="s">
        <v>6</v>
      </c>
      <c r="C8" s="40"/>
      <c r="D8" s="65">
        <v>736042.72069999995</v>
      </c>
      <c r="E8" s="65">
        <v>664765</v>
      </c>
      <c r="F8" s="66">
        <v>110.722243304025</v>
      </c>
      <c r="G8" s="65">
        <v>475284.41200000001</v>
      </c>
      <c r="H8" s="66">
        <v>54.863635776045598</v>
      </c>
      <c r="I8" s="65">
        <v>39621.973299999998</v>
      </c>
      <c r="J8" s="66">
        <v>5.3831078259042098</v>
      </c>
      <c r="K8" s="65">
        <v>118287.3643</v>
      </c>
      <c r="L8" s="66">
        <v>24.8877011981617</v>
      </c>
      <c r="M8" s="66">
        <v>-0.665036299232174</v>
      </c>
      <c r="N8" s="65">
        <v>10478639.7432</v>
      </c>
      <c r="O8" s="65">
        <v>77784707.120800003</v>
      </c>
      <c r="P8" s="65">
        <v>44445</v>
      </c>
      <c r="Q8" s="65">
        <v>32971</v>
      </c>
      <c r="R8" s="66">
        <v>34.800279033089701</v>
      </c>
      <c r="S8" s="65">
        <v>16.5607542063224</v>
      </c>
      <c r="T8" s="65">
        <v>17.796350365472701</v>
      </c>
      <c r="U8" s="67">
        <v>-7.4609896611988704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93612.792400000006</v>
      </c>
      <c r="E9" s="65">
        <v>106949</v>
      </c>
      <c r="F9" s="66">
        <v>87.530311082852606</v>
      </c>
      <c r="G9" s="65">
        <v>206785.77989999999</v>
      </c>
      <c r="H9" s="66">
        <v>-54.729579352472697</v>
      </c>
      <c r="I9" s="65">
        <v>19791.358499999998</v>
      </c>
      <c r="J9" s="66">
        <v>21.141724322711301</v>
      </c>
      <c r="K9" s="65">
        <v>18957.4218</v>
      </c>
      <c r="L9" s="66">
        <v>9.16766221021952</v>
      </c>
      <c r="M9" s="66">
        <v>4.3989984967259997E-2</v>
      </c>
      <c r="N9" s="65">
        <v>1756616.6568</v>
      </c>
      <c r="O9" s="65">
        <v>13017761.7346</v>
      </c>
      <c r="P9" s="65">
        <v>7042</v>
      </c>
      <c r="Q9" s="65">
        <v>5821</v>
      </c>
      <c r="R9" s="66">
        <v>20.975777357842301</v>
      </c>
      <c r="S9" s="65">
        <v>13.2934950866231</v>
      </c>
      <c r="T9" s="65">
        <v>15.149640560041201</v>
      </c>
      <c r="U9" s="67">
        <v>-13.962810091124201</v>
      </c>
      <c r="V9" s="52"/>
      <c r="W9" s="52"/>
    </row>
    <row r="10" spans="1:23" ht="14.25" thickBot="1">
      <c r="A10" s="50"/>
      <c r="B10" s="39" t="s">
        <v>8</v>
      </c>
      <c r="C10" s="40"/>
      <c r="D10" s="65">
        <v>111914.8458</v>
      </c>
      <c r="E10" s="65">
        <v>125507</v>
      </c>
      <c r="F10" s="66">
        <v>89.170202299473402</v>
      </c>
      <c r="G10" s="65">
        <v>94799.155499999993</v>
      </c>
      <c r="H10" s="66">
        <v>18.0546864681722</v>
      </c>
      <c r="I10" s="65">
        <v>28470.203000000001</v>
      </c>
      <c r="J10" s="66">
        <v>25.439165641060999</v>
      </c>
      <c r="K10" s="65">
        <v>21760.6976</v>
      </c>
      <c r="L10" s="66">
        <v>22.9545268470245</v>
      </c>
      <c r="M10" s="66">
        <v>0.30833135606829098</v>
      </c>
      <c r="N10" s="65">
        <v>1992640.1555999999</v>
      </c>
      <c r="O10" s="65">
        <v>18417140.987100001</v>
      </c>
      <c r="P10" s="65">
        <v>84502</v>
      </c>
      <c r="Q10" s="65">
        <v>79274</v>
      </c>
      <c r="R10" s="66">
        <v>6.5948482478492396</v>
      </c>
      <c r="S10" s="65">
        <v>1.3244046981136499</v>
      </c>
      <c r="T10" s="65">
        <v>1.3008611890405399</v>
      </c>
      <c r="U10" s="67">
        <v>1.7776672875477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68360.025999999998</v>
      </c>
      <c r="E11" s="65">
        <v>53519</v>
      </c>
      <c r="F11" s="66">
        <v>127.730387339076</v>
      </c>
      <c r="G11" s="65">
        <v>35709.413200000003</v>
      </c>
      <c r="H11" s="66">
        <v>91.434190243148507</v>
      </c>
      <c r="I11" s="65">
        <v>11766.0285</v>
      </c>
      <c r="J11" s="66">
        <v>17.211854922348898</v>
      </c>
      <c r="K11" s="65">
        <v>7996.0326999999997</v>
      </c>
      <c r="L11" s="66">
        <v>22.391946502218101</v>
      </c>
      <c r="M11" s="66">
        <v>0.47148328945678297</v>
      </c>
      <c r="N11" s="65">
        <v>1044323.9091</v>
      </c>
      <c r="O11" s="65">
        <v>8254671.0017999997</v>
      </c>
      <c r="P11" s="65">
        <v>7579</v>
      </c>
      <c r="Q11" s="65">
        <v>5463</v>
      </c>
      <c r="R11" s="66">
        <v>38.733296723412003</v>
      </c>
      <c r="S11" s="65">
        <v>9.0196630162290496</v>
      </c>
      <c r="T11" s="65">
        <v>11.126836664836199</v>
      </c>
      <c r="U11" s="67">
        <v>-23.361999720119101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122909.9047</v>
      </c>
      <c r="E12" s="65">
        <v>179993</v>
      </c>
      <c r="F12" s="66">
        <v>68.285935953064893</v>
      </c>
      <c r="G12" s="65">
        <v>123126.682</v>
      </c>
      <c r="H12" s="66">
        <v>-0.17606037658027801</v>
      </c>
      <c r="I12" s="65">
        <v>19708.8714</v>
      </c>
      <c r="J12" s="66">
        <v>16.035218193444699</v>
      </c>
      <c r="K12" s="65">
        <v>16519.864699999998</v>
      </c>
      <c r="L12" s="66">
        <v>13.4169657069131</v>
      </c>
      <c r="M12" s="66">
        <v>0.19304072750668499</v>
      </c>
      <c r="N12" s="65">
        <v>3673232.9533000002</v>
      </c>
      <c r="O12" s="65">
        <v>23203567.9595</v>
      </c>
      <c r="P12" s="65">
        <v>1211</v>
      </c>
      <c r="Q12" s="65">
        <v>973</v>
      </c>
      <c r="R12" s="66">
        <v>24.460431654676299</v>
      </c>
      <c r="S12" s="65">
        <v>101.49455383980199</v>
      </c>
      <c r="T12" s="65">
        <v>113.691023946557</v>
      </c>
      <c r="U12" s="67">
        <v>-12.016871492440901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269108.32770000002</v>
      </c>
      <c r="E13" s="65">
        <v>332458</v>
      </c>
      <c r="F13" s="66">
        <v>80.945060037658905</v>
      </c>
      <c r="G13" s="65">
        <v>206807.80489999999</v>
      </c>
      <c r="H13" s="66">
        <v>30.124841192586899</v>
      </c>
      <c r="I13" s="65">
        <v>48197.537100000001</v>
      </c>
      <c r="J13" s="66">
        <v>17.910087551705299</v>
      </c>
      <c r="K13" s="65">
        <v>58589.179300000003</v>
      </c>
      <c r="L13" s="66">
        <v>28.330255392600002</v>
      </c>
      <c r="M13" s="66">
        <v>-0.17736452915291101</v>
      </c>
      <c r="N13" s="65">
        <v>7910863.1403999999</v>
      </c>
      <c r="O13" s="65">
        <v>38990149.259199999</v>
      </c>
      <c r="P13" s="65">
        <v>12321</v>
      </c>
      <c r="Q13" s="65">
        <v>9867</v>
      </c>
      <c r="R13" s="66">
        <v>24.870781392520499</v>
      </c>
      <c r="S13" s="65">
        <v>21.841435573411299</v>
      </c>
      <c r="T13" s="65">
        <v>23.916024546468002</v>
      </c>
      <c r="U13" s="67">
        <v>-9.4984094158274193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116036.3572</v>
      </c>
      <c r="E14" s="65">
        <v>124298</v>
      </c>
      <c r="F14" s="66">
        <v>93.3533582197622</v>
      </c>
      <c r="G14" s="65">
        <v>112085.2916</v>
      </c>
      <c r="H14" s="66">
        <v>3.52505270191936</v>
      </c>
      <c r="I14" s="65">
        <v>18998.7811</v>
      </c>
      <c r="J14" s="66">
        <v>16.3731278354884</v>
      </c>
      <c r="K14" s="65">
        <v>16164.776599999999</v>
      </c>
      <c r="L14" s="66">
        <v>14.4218535449659</v>
      </c>
      <c r="M14" s="66">
        <v>0.17531974428895</v>
      </c>
      <c r="N14" s="65">
        <v>1883022.1884999999</v>
      </c>
      <c r="O14" s="65">
        <v>16075760.4948</v>
      </c>
      <c r="P14" s="65">
        <v>2116</v>
      </c>
      <c r="Q14" s="65">
        <v>2148</v>
      </c>
      <c r="R14" s="66">
        <v>-1.4897579143389199</v>
      </c>
      <c r="S14" s="65">
        <v>54.8375979206049</v>
      </c>
      <c r="T14" s="65">
        <v>48.426103864059598</v>
      </c>
      <c r="U14" s="67">
        <v>11.691785015507101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93054.347099999999</v>
      </c>
      <c r="E15" s="65">
        <v>76629</v>
      </c>
      <c r="F15" s="66">
        <v>121.434896840622</v>
      </c>
      <c r="G15" s="65">
        <v>65089.43</v>
      </c>
      <c r="H15" s="66">
        <v>42.9638377536875</v>
      </c>
      <c r="I15" s="65">
        <v>2265.0364</v>
      </c>
      <c r="J15" s="66">
        <v>2.43410057733885</v>
      </c>
      <c r="K15" s="65">
        <v>15039.831200000001</v>
      </c>
      <c r="L15" s="66">
        <v>23.1064109794785</v>
      </c>
      <c r="M15" s="66">
        <v>-0.84939748525901004</v>
      </c>
      <c r="N15" s="65">
        <v>1836192.4665999999</v>
      </c>
      <c r="O15" s="65">
        <v>11697121.850199999</v>
      </c>
      <c r="P15" s="65">
        <v>3486</v>
      </c>
      <c r="Q15" s="65">
        <v>3020</v>
      </c>
      <c r="R15" s="66">
        <v>15.4304635761589</v>
      </c>
      <c r="S15" s="65">
        <v>26.693731239242702</v>
      </c>
      <c r="T15" s="65">
        <v>25.086708576158902</v>
      </c>
      <c r="U15" s="67">
        <v>6.0202249310176796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572164.88199999998</v>
      </c>
      <c r="E16" s="65">
        <v>777084</v>
      </c>
      <c r="F16" s="66">
        <v>73.629733979852901</v>
      </c>
      <c r="G16" s="65">
        <v>472452.02340000001</v>
      </c>
      <c r="H16" s="66">
        <v>21.105393492108799</v>
      </c>
      <c r="I16" s="65">
        <v>27776.546600000001</v>
      </c>
      <c r="J16" s="66">
        <v>4.8546402398740698</v>
      </c>
      <c r="K16" s="65">
        <v>41411.305899999999</v>
      </c>
      <c r="L16" s="66">
        <v>8.7651875426384294</v>
      </c>
      <c r="M16" s="66">
        <v>-0.32925209682894802</v>
      </c>
      <c r="N16" s="65">
        <v>11029695.3894</v>
      </c>
      <c r="O16" s="65">
        <v>91057096.3433</v>
      </c>
      <c r="P16" s="65">
        <v>36318</v>
      </c>
      <c r="Q16" s="65">
        <v>33475</v>
      </c>
      <c r="R16" s="66">
        <v>8.4929051530993291</v>
      </c>
      <c r="S16" s="65">
        <v>15.7543059089157</v>
      </c>
      <c r="T16" s="65">
        <v>15.5960031456311</v>
      </c>
      <c r="U16" s="67">
        <v>1.0048222003549601</v>
      </c>
      <c r="V16" s="52"/>
      <c r="W16" s="52"/>
    </row>
    <row r="17" spans="1:21" ht="12" thickBot="1">
      <c r="A17" s="50"/>
      <c r="B17" s="39" t="s">
        <v>15</v>
      </c>
      <c r="C17" s="40"/>
      <c r="D17" s="65">
        <v>747197.51939999999</v>
      </c>
      <c r="E17" s="65">
        <v>1032207</v>
      </c>
      <c r="F17" s="66">
        <v>72.388340652601698</v>
      </c>
      <c r="G17" s="65">
        <v>498138.88390000002</v>
      </c>
      <c r="H17" s="66">
        <v>49.997830635120202</v>
      </c>
      <c r="I17" s="65">
        <v>-6906.5029000000004</v>
      </c>
      <c r="J17" s="66">
        <v>-0.92432090855252402</v>
      </c>
      <c r="K17" s="65">
        <v>5785.4165000000003</v>
      </c>
      <c r="L17" s="66">
        <v>1.16140632401654</v>
      </c>
      <c r="M17" s="66">
        <v>-2.1937779933389399</v>
      </c>
      <c r="N17" s="65">
        <v>8745341.2356000002</v>
      </c>
      <c r="O17" s="65">
        <v>112902002.72759999</v>
      </c>
      <c r="P17" s="65">
        <v>11861</v>
      </c>
      <c r="Q17" s="65">
        <v>11000</v>
      </c>
      <c r="R17" s="66">
        <v>7.8272727272727298</v>
      </c>
      <c r="S17" s="65">
        <v>62.996165534103397</v>
      </c>
      <c r="T17" s="65">
        <v>46.175391863636399</v>
      </c>
      <c r="U17" s="67">
        <v>26.701265906987601</v>
      </c>
    </row>
    <row r="18" spans="1:21" ht="12" thickBot="1">
      <c r="A18" s="50"/>
      <c r="B18" s="39" t="s">
        <v>16</v>
      </c>
      <c r="C18" s="40"/>
      <c r="D18" s="65">
        <v>1531575.8454</v>
      </c>
      <c r="E18" s="65">
        <v>1700973</v>
      </c>
      <c r="F18" s="66">
        <v>90.041161464644105</v>
      </c>
      <c r="G18" s="65">
        <v>1253257.9623</v>
      </c>
      <c r="H18" s="66">
        <v>22.2075495606049</v>
      </c>
      <c r="I18" s="65">
        <v>230017.8854</v>
      </c>
      <c r="J18" s="66">
        <v>15.018380323171399</v>
      </c>
      <c r="K18" s="65">
        <v>183699.2548</v>
      </c>
      <c r="L18" s="66">
        <v>14.6577369006196</v>
      </c>
      <c r="M18" s="66">
        <v>0.25214381326929602</v>
      </c>
      <c r="N18" s="65">
        <v>28062071.694699999</v>
      </c>
      <c r="O18" s="65">
        <v>269876151.84930003</v>
      </c>
      <c r="P18" s="65">
        <v>82281</v>
      </c>
      <c r="Q18" s="65">
        <v>73873</v>
      </c>
      <c r="R18" s="66">
        <v>11.381695612740801</v>
      </c>
      <c r="S18" s="65">
        <v>18.6139673241696</v>
      </c>
      <c r="T18" s="65">
        <v>18.971607169060398</v>
      </c>
      <c r="U18" s="67">
        <v>-1.9213520613975601</v>
      </c>
    </row>
    <row r="19" spans="1:21" ht="12" thickBot="1">
      <c r="A19" s="50"/>
      <c r="B19" s="39" t="s">
        <v>17</v>
      </c>
      <c r="C19" s="40"/>
      <c r="D19" s="65">
        <v>613518.75659999996</v>
      </c>
      <c r="E19" s="65">
        <v>682899</v>
      </c>
      <c r="F19" s="66">
        <v>89.840336067266193</v>
      </c>
      <c r="G19" s="65">
        <v>548842.67920000001</v>
      </c>
      <c r="H19" s="66">
        <v>11.7840830990536</v>
      </c>
      <c r="I19" s="65">
        <v>53995.305899999999</v>
      </c>
      <c r="J19" s="66">
        <v>8.8009217842387297</v>
      </c>
      <c r="K19" s="65">
        <v>61338.833100000003</v>
      </c>
      <c r="L19" s="66">
        <v>11.176031934945</v>
      </c>
      <c r="M19" s="66">
        <v>-0.11972068637217</v>
      </c>
      <c r="N19" s="65">
        <v>10600479.611300001</v>
      </c>
      <c r="O19" s="65">
        <v>79924129.502499998</v>
      </c>
      <c r="P19" s="65">
        <v>17535</v>
      </c>
      <c r="Q19" s="65">
        <v>16725</v>
      </c>
      <c r="R19" s="66">
        <v>4.8430493273542696</v>
      </c>
      <c r="S19" s="65">
        <v>34.988238186484203</v>
      </c>
      <c r="T19" s="65">
        <v>60.025853136023898</v>
      </c>
      <c r="U19" s="67">
        <v>-71.5600906112834</v>
      </c>
    </row>
    <row r="20" spans="1:21" ht="12" thickBot="1">
      <c r="A20" s="50"/>
      <c r="B20" s="39" t="s">
        <v>18</v>
      </c>
      <c r="C20" s="40"/>
      <c r="D20" s="65">
        <v>757263.02749999997</v>
      </c>
      <c r="E20" s="65">
        <v>811052</v>
      </c>
      <c r="F20" s="66">
        <v>93.367999524074904</v>
      </c>
      <c r="G20" s="65">
        <v>774436.05530000001</v>
      </c>
      <c r="H20" s="66">
        <v>-2.2174881557325699</v>
      </c>
      <c r="I20" s="65">
        <v>46554.909699999997</v>
      </c>
      <c r="J20" s="66">
        <v>6.1477859091701097</v>
      </c>
      <c r="K20" s="65">
        <v>54455.001100000001</v>
      </c>
      <c r="L20" s="66">
        <v>7.0315684203139703</v>
      </c>
      <c r="M20" s="66">
        <v>-0.14507558976066201</v>
      </c>
      <c r="N20" s="65">
        <v>13326808.7313</v>
      </c>
      <c r="O20" s="65">
        <v>111251908.2652</v>
      </c>
      <c r="P20" s="65">
        <v>35397</v>
      </c>
      <c r="Q20" s="65">
        <v>31574</v>
      </c>
      <c r="R20" s="66">
        <v>12.1080635966301</v>
      </c>
      <c r="S20" s="65">
        <v>21.393423948357199</v>
      </c>
      <c r="T20" s="65">
        <v>21.265630883004999</v>
      </c>
      <c r="U20" s="67">
        <v>0.59734741694778504</v>
      </c>
    </row>
    <row r="21" spans="1:21" ht="12" thickBot="1">
      <c r="A21" s="50"/>
      <c r="B21" s="39" t="s">
        <v>19</v>
      </c>
      <c r="C21" s="40"/>
      <c r="D21" s="65">
        <v>448051.78700000001</v>
      </c>
      <c r="E21" s="65">
        <v>425140</v>
      </c>
      <c r="F21" s="66">
        <v>105.38923342898801</v>
      </c>
      <c r="G21" s="65">
        <v>296397.55089999997</v>
      </c>
      <c r="H21" s="66">
        <v>51.165819568855298</v>
      </c>
      <c r="I21" s="65">
        <v>34027.768700000001</v>
      </c>
      <c r="J21" s="66">
        <v>7.5946061788612003</v>
      </c>
      <c r="K21" s="65">
        <v>49765.6011</v>
      </c>
      <c r="L21" s="66">
        <v>16.7901526004141</v>
      </c>
      <c r="M21" s="66">
        <v>-0.31623917027297799</v>
      </c>
      <c r="N21" s="65">
        <v>6279804.5360000003</v>
      </c>
      <c r="O21" s="65">
        <v>46555144.089199997</v>
      </c>
      <c r="P21" s="65">
        <v>43251</v>
      </c>
      <c r="Q21" s="65">
        <v>32933</v>
      </c>
      <c r="R21" s="66">
        <v>31.330276622233001</v>
      </c>
      <c r="S21" s="65">
        <v>10.359339367875901</v>
      </c>
      <c r="T21" s="65">
        <v>10.4962978349983</v>
      </c>
      <c r="U21" s="67">
        <v>-1.3220772315573099</v>
      </c>
    </row>
    <row r="22" spans="1:21" ht="12" thickBot="1">
      <c r="A22" s="50"/>
      <c r="B22" s="39" t="s">
        <v>20</v>
      </c>
      <c r="C22" s="40"/>
      <c r="D22" s="65">
        <v>927218.6531</v>
      </c>
      <c r="E22" s="65">
        <v>872230</v>
      </c>
      <c r="F22" s="66">
        <v>106.304375348245</v>
      </c>
      <c r="G22" s="65">
        <v>679915.84360000002</v>
      </c>
      <c r="H22" s="66">
        <v>36.372561667424598</v>
      </c>
      <c r="I22" s="65">
        <v>128059.07799999999</v>
      </c>
      <c r="J22" s="66">
        <v>13.811098123603999</v>
      </c>
      <c r="K22" s="65">
        <v>98793.472299999994</v>
      </c>
      <c r="L22" s="66">
        <v>14.5302500640242</v>
      </c>
      <c r="M22" s="66">
        <v>0.29623015588652402</v>
      </c>
      <c r="N22" s="65">
        <v>15283016.521</v>
      </c>
      <c r="O22" s="65">
        <v>120832787.5184</v>
      </c>
      <c r="P22" s="65">
        <v>59066</v>
      </c>
      <c r="Q22" s="65">
        <v>55264</v>
      </c>
      <c r="R22" s="66">
        <v>6.8797046902142398</v>
      </c>
      <c r="S22" s="65">
        <v>15.698009905868</v>
      </c>
      <c r="T22" s="65">
        <v>15.893278058048599</v>
      </c>
      <c r="U22" s="67">
        <v>-1.24390386648715</v>
      </c>
    </row>
    <row r="23" spans="1:21" ht="12" thickBot="1">
      <c r="A23" s="50"/>
      <c r="B23" s="39" t="s">
        <v>21</v>
      </c>
      <c r="C23" s="40"/>
      <c r="D23" s="65">
        <v>2185815.7264999999</v>
      </c>
      <c r="E23" s="65">
        <v>2481818</v>
      </c>
      <c r="F23" s="66">
        <v>88.073167593272302</v>
      </c>
      <c r="G23" s="65">
        <v>1863959.0972</v>
      </c>
      <c r="H23" s="66">
        <v>17.2673654579377</v>
      </c>
      <c r="I23" s="65">
        <v>125471.6992</v>
      </c>
      <c r="J23" s="66">
        <v>5.7402688469493901</v>
      </c>
      <c r="K23" s="65">
        <v>231945.5105</v>
      </c>
      <c r="L23" s="66">
        <v>12.4437017340361</v>
      </c>
      <c r="M23" s="66">
        <v>-0.45904665742603401</v>
      </c>
      <c r="N23" s="65">
        <v>53676995.470700003</v>
      </c>
      <c r="O23" s="65">
        <v>242656324.1155</v>
      </c>
      <c r="P23" s="65">
        <v>80821</v>
      </c>
      <c r="Q23" s="65">
        <v>68485</v>
      </c>
      <c r="R23" s="66">
        <v>18.012703511717898</v>
      </c>
      <c r="S23" s="65">
        <v>27.045145772757099</v>
      </c>
      <c r="T23" s="65">
        <v>27.754044428707001</v>
      </c>
      <c r="U23" s="67">
        <v>-2.6211678129094098</v>
      </c>
    </row>
    <row r="24" spans="1:21" ht="12" thickBot="1">
      <c r="A24" s="50"/>
      <c r="B24" s="39" t="s">
        <v>22</v>
      </c>
      <c r="C24" s="40"/>
      <c r="D24" s="65">
        <v>229995.4313</v>
      </c>
      <c r="E24" s="65">
        <v>238276</v>
      </c>
      <c r="F24" s="66">
        <v>96.524799518205796</v>
      </c>
      <c r="G24" s="65">
        <v>188741.31460000001</v>
      </c>
      <c r="H24" s="66">
        <v>21.857491449304501</v>
      </c>
      <c r="I24" s="65">
        <v>35016.3678</v>
      </c>
      <c r="J24" s="66">
        <v>15.224810163435601</v>
      </c>
      <c r="K24" s="65">
        <v>29945.850299999998</v>
      </c>
      <c r="L24" s="66">
        <v>15.866081235825</v>
      </c>
      <c r="M24" s="66">
        <v>0.16932287609812799</v>
      </c>
      <c r="N24" s="65">
        <v>3713215.6973000001</v>
      </c>
      <c r="O24" s="65">
        <v>30306825.261799999</v>
      </c>
      <c r="P24" s="65">
        <v>28071</v>
      </c>
      <c r="Q24" s="65">
        <v>26485</v>
      </c>
      <c r="R24" s="66">
        <v>5.9882952614687603</v>
      </c>
      <c r="S24" s="65">
        <v>8.1933465605072797</v>
      </c>
      <c r="T24" s="65">
        <v>8.5735650934491208</v>
      </c>
      <c r="U24" s="67">
        <v>-4.6405767183647404</v>
      </c>
    </row>
    <row r="25" spans="1:21" ht="12" thickBot="1">
      <c r="A25" s="50"/>
      <c r="B25" s="39" t="s">
        <v>23</v>
      </c>
      <c r="C25" s="40"/>
      <c r="D25" s="65">
        <v>211442.04610000001</v>
      </c>
      <c r="E25" s="65">
        <v>180445</v>
      </c>
      <c r="F25" s="66">
        <v>117.178113053839</v>
      </c>
      <c r="G25" s="65">
        <v>128297.2715</v>
      </c>
      <c r="H25" s="66">
        <v>64.806346719540301</v>
      </c>
      <c r="I25" s="65">
        <v>6812.8010000000004</v>
      </c>
      <c r="J25" s="66">
        <v>3.2220653960082899</v>
      </c>
      <c r="K25" s="65">
        <v>16461.7012</v>
      </c>
      <c r="L25" s="66">
        <v>12.830905137370699</v>
      </c>
      <c r="M25" s="66">
        <v>-0.586142348398354</v>
      </c>
      <c r="N25" s="65">
        <v>3149364.6645999998</v>
      </c>
      <c r="O25" s="65">
        <v>33444597.7399</v>
      </c>
      <c r="P25" s="65">
        <v>17011</v>
      </c>
      <c r="Q25" s="65">
        <v>15195</v>
      </c>
      <c r="R25" s="66">
        <v>11.9512997696611</v>
      </c>
      <c r="S25" s="65">
        <v>12.4297246546352</v>
      </c>
      <c r="T25" s="65">
        <v>12.7349069891412</v>
      </c>
      <c r="U25" s="67">
        <v>-2.45526222813087</v>
      </c>
    </row>
    <row r="26" spans="1:21" ht="12" thickBot="1">
      <c r="A26" s="50"/>
      <c r="B26" s="39" t="s">
        <v>24</v>
      </c>
      <c r="C26" s="40"/>
      <c r="D26" s="65">
        <v>533481.7659</v>
      </c>
      <c r="E26" s="65">
        <v>629869</v>
      </c>
      <c r="F26" s="66">
        <v>84.697257032811606</v>
      </c>
      <c r="G26" s="65">
        <v>343475.60619999998</v>
      </c>
      <c r="H26" s="66">
        <v>55.318676572729501</v>
      </c>
      <c r="I26" s="65">
        <v>107313.0232</v>
      </c>
      <c r="J26" s="66">
        <v>20.115593457811901</v>
      </c>
      <c r="K26" s="65">
        <v>84995.1299</v>
      </c>
      <c r="L26" s="66">
        <v>24.745608819308298</v>
      </c>
      <c r="M26" s="66">
        <v>0.26257849510034098</v>
      </c>
      <c r="N26" s="65">
        <v>7134924.2851</v>
      </c>
      <c r="O26" s="65">
        <v>60322857.143600002</v>
      </c>
      <c r="P26" s="65">
        <v>42446</v>
      </c>
      <c r="Q26" s="65">
        <v>34967</v>
      </c>
      <c r="R26" s="66">
        <v>21.388737952926999</v>
      </c>
      <c r="S26" s="65">
        <v>12.5684815035575</v>
      </c>
      <c r="T26" s="65">
        <v>12.317800958046201</v>
      </c>
      <c r="U26" s="67">
        <v>1.9945173602741799</v>
      </c>
    </row>
    <row r="27" spans="1:21" ht="12" thickBot="1">
      <c r="A27" s="50"/>
      <c r="B27" s="39" t="s">
        <v>25</v>
      </c>
      <c r="C27" s="40"/>
      <c r="D27" s="65">
        <v>278615.20630000002</v>
      </c>
      <c r="E27" s="65">
        <v>286420</v>
      </c>
      <c r="F27" s="66">
        <v>97.275052824523399</v>
      </c>
      <c r="G27" s="65">
        <v>214234.20680000001</v>
      </c>
      <c r="H27" s="66">
        <v>30.0516899059464</v>
      </c>
      <c r="I27" s="65">
        <v>81975.123900000006</v>
      </c>
      <c r="J27" s="66">
        <v>29.422343808375299</v>
      </c>
      <c r="K27" s="65">
        <v>63192.428999999996</v>
      </c>
      <c r="L27" s="66">
        <v>29.496890316397401</v>
      </c>
      <c r="M27" s="66">
        <v>0.29723014603537401</v>
      </c>
      <c r="N27" s="65">
        <v>3979257.0065000001</v>
      </c>
      <c r="O27" s="65">
        <v>22701303.866700001</v>
      </c>
      <c r="P27" s="65">
        <v>39353</v>
      </c>
      <c r="Q27" s="65">
        <v>34447</v>
      </c>
      <c r="R27" s="66">
        <v>14.2421691293872</v>
      </c>
      <c r="S27" s="65">
        <v>7.0798974995553099</v>
      </c>
      <c r="T27" s="65">
        <v>7.3295013179667299</v>
      </c>
      <c r="U27" s="67">
        <v>-3.5255287018929602</v>
      </c>
    </row>
    <row r="28" spans="1:21" ht="12" thickBot="1">
      <c r="A28" s="50"/>
      <c r="B28" s="39" t="s">
        <v>26</v>
      </c>
      <c r="C28" s="40"/>
      <c r="D28" s="65">
        <v>764715.73620000004</v>
      </c>
      <c r="E28" s="65">
        <v>820462</v>
      </c>
      <c r="F28" s="66">
        <v>93.205503265233503</v>
      </c>
      <c r="G28" s="65">
        <v>569117.95160000003</v>
      </c>
      <c r="H28" s="66">
        <v>34.368584587799901</v>
      </c>
      <c r="I28" s="65">
        <v>64383.346299999997</v>
      </c>
      <c r="J28" s="66">
        <v>8.4192521812002408</v>
      </c>
      <c r="K28" s="65">
        <v>46461.734499999999</v>
      </c>
      <c r="L28" s="66">
        <v>8.1638146133642397</v>
      </c>
      <c r="M28" s="66">
        <v>0.385728427766725</v>
      </c>
      <c r="N28" s="65">
        <v>10734195.3927</v>
      </c>
      <c r="O28" s="65">
        <v>82171648.801799998</v>
      </c>
      <c r="P28" s="65">
        <v>44264</v>
      </c>
      <c r="Q28" s="65">
        <v>41151</v>
      </c>
      <c r="R28" s="66">
        <v>7.5648222400427798</v>
      </c>
      <c r="S28" s="65">
        <v>17.2762456217242</v>
      </c>
      <c r="T28" s="65">
        <v>17.298144288109601</v>
      </c>
      <c r="U28" s="67">
        <v>-0.126755933348773</v>
      </c>
    </row>
    <row r="29" spans="1:21" ht="12" thickBot="1">
      <c r="A29" s="50"/>
      <c r="B29" s="39" t="s">
        <v>27</v>
      </c>
      <c r="C29" s="40"/>
      <c r="D29" s="65">
        <v>644596.44099999999</v>
      </c>
      <c r="E29" s="65">
        <v>615081</v>
      </c>
      <c r="F29" s="66">
        <v>104.798626684941</v>
      </c>
      <c r="G29" s="65">
        <v>496839.0944</v>
      </c>
      <c r="H29" s="66">
        <v>29.739476676737201</v>
      </c>
      <c r="I29" s="65">
        <v>108814.5031</v>
      </c>
      <c r="J29" s="66">
        <v>16.8810275978548</v>
      </c>
      <c r="K29" s="65">
        <v>105535.6036</v>
      </c>
      <c r="L29" s="66">
        <v>21.241404871218599</v>
      </c>
      <c r="M29" s="66">
        <v>3.106913106242E-2</v>
      </c>
      <c r="N29" s="65">
        <v>8908605.7017000001</v>
      </c>
      <c r="O29" s="65">
        <v>54135072.248199999</v>
      </c>
      <c r="P29" s="65">
        <v>90158</v>
      </c>
      <c r="Q29" s="65">
        <v>83908</v>
      </c>
      <c r="R29" s="66">
        <v>7.4486342184297198</v>
      </c>
      <c r="S29" s="65">
        <v>7.1496311031744302</v>
      </c>
      <c r="T29" s="65">
        <v>7.1806942031749097</v>
      </c>
      <c r="U29" s="67">
        <v>-0.43447136715467399</v>
      </c>
    </row>
    <row r="30" spans="1:21" ht="12" thickBot="1">
      <c r="A30" s="50"/>
      <c r="B30" s="39" t="s">
        <v>28</v>
      </c>
      <c r="C30" s="40"/>
      <c r="D30" s="65">
        <v>915578.55590000004</v>
      </c>
      <c r="E30" s="65">
        <v>1103785</v>
      </c>
      <c r="F30" s="66">
        <v>82.948994224418698</v>
      </c>
      <c r="G30" s="65">
        <v>789834.55619999999</v>
      </c>
      <c r="H30" s="66">
        <v>15.9202960560464</v>
      </c>
      <c r="I30" s="65">
        <v>147994.92389999999</v>
      </c>
      <c r="J30" s="66">
        <v>16.1640880453478</v>
      </c>
      <c r="K30" s="65">
        <v>127698.97960000001</v>
      </c>
      <c r="L30" s="66">
        <v>16.167813701945001</v>
      </c>
      <c r="M30" s="66">
        <v>0.15893583773006101</v>
      </c>
      <c r="N30" s="65">
        <v>13946908.505999999</v>
      </c>
      <c r="O30" s="65">
        <v>93206647.195899993</v>
      </c>
      <c r="P30" s="65">
        <v>58479</v>
      </c>
      <c r="Q30" s="65">
        <v>56111</v>
      </c>
      <c r="R30" s="66">
        <v>4.2202063766462903</v>
      </c>
      <c r="S30" s="65">
        <v>15.6565357803656</v>
      </c>
      <c r="T30" s="65">
        <v>15.887463693393499</v>
      </c>
      <c r="U30" s="67">
        <v>-1.4749617429255999</v>
      </c>
    </row>
    <row r="31" spans="1:21" ht="12" thickBot="1">
      <c r="A31" s="50"/>
      <c r="B31" s="39" t="s">
        <v>29</v>
      </c>
      <c r="C31" s="40"/>
      <c r="D31" s="65">
        <v>783344.79029999999</v>
      </c>
      <c r="E31" s="65">
        <v>721620</v>
      </c>
      <c r="F31" s="66">
        <v>108.55364184750999</v>
      </c>
      <c r="G31" s="65">
        <v>518629.93660000002</v>
      </c>
      <c r="H31" s="66">
        <v>51.041182743017103</v>
      </c>
      <c r="I31" s="65">
        <v>-16720.811300000001</v>
      </c>
      <c r="J31" s="66">
        <v>-2.1345404357123998</v>
      </c>
      <c r="K31" s="65">
        <v>31028.102999999999</v>
      </c>
      <c r="L31" s="66">
        <v>5.9827057426364503</v>
      </c>
      <c r="M31" s="66">
        <v>-1.53889247757106</v>
      </c>
      <c r="N31" s="65">
        <v>14861134.5779</v>
      </c>
      <c r="O31" s="65">
        <v>97225957.848299995</v>
      </c>
      <c r="P31" s="65">
        <v>25849</v>
      </c>
      <c r="Q31" s="65">
        <v>22967</v>
      </c>
      <c r="R31" s="66">
        <v>12.5484390647451</v>
      </c>
      <c r="S31" s="65">
        <v>30.3046458392975</v>
      </c>
      <c r="T31" s="65">
        <v>24.766899098706801</v>
      </c>
      <c r="U31" s="67">
        <v>18.273590029584</v>
      </c>
    </row>
    <row r="32" spans="1:21" ht="12" thickBot="1">
      <c r="A32" s="50"/>
      <c r="B32" s="39" t="s">
        <v>30</v>
      </c>
      <c r="C32" s="40"/>
      <c r="D32" s="65">
        <v>149295.78750000001</v>
      </c>
      <c r="E32" s="65">
        <v>157098</v>
      </c>
      <c r="F32" s="66">
        <v>95.033537982660505</v>
      </c>
      <c r="G32" s="65">
        <v>114135.0745</v>
      </c>
      <c r="H32" s="66">
        <v>30.806229508353301</v>
      </c>
      <c r="I32" s="65">
        <v>44220.596400000002</v>
      </c>
      <c r="J32" s="66">
        <v>29.619453529457399</v>
      </c>
      <c r="K32" s="65">
        <v>33504.2526</v>
      </c>
      <c r="L32" s="66">
        <v>29.354913681683399</v>
      </c>
      <c r="M32" s="66">
        <v>0.31985025685963198</v>
      </c>
      <c r="N32" s="65">
        <v>2202304.2714999998</v>
      </c>
      <c r="O32" s="65">
        <v>13582122.4745</v>
      </c>
      <c r="P32" s="65">
        <v>30132</v>
      </c>
      <c r="Q32" s="65">
        <v>28210</v>
      </c>
      <c r="R32" s="66">
        <v>6.8131868131868103</v>
      </c>
      <c r="S32" s="65">
        <v>4.9547254579848703</v>
      </c>
      <c r="T32" s="65">
        <v>4.9421736263736298</v>
      </c>
      <c r="U32" s="67">
        <v>0.253330516850584</v>
      </c>
    </row>
    <row r="33" spans="1:21" ht="12" thickBot="1">
      <c r="A33" s="50"/>
      <c r="B33" s="39" t="s">
        <v>31</v>
      </c>
      <c r="C33" s="40"/>
      <c r="D33" s="65">
        <v>15.3848</v>
      </c>
      <c r="E33" s="68"/>
      <c r="F33" s="68"/>
      <c r="G33" s="65">
        <v>79.811000000000007</v>
      </c>
      <c r="H33" s="66">
        <v>-80.723459172294596</v>
      </c>
      <c r="I33" s="65">
        <v>2.9956</v>
      </c>
      <c r="J33" s="66">
        <v>19.471166346003798</v>
      </c>
      <c r="K33" s="65">
        <v>0.56569999999999998</v>
      </c>
      <c r="L33" s="66">
        <v>0.70879953891067604</v>
      </c>
      <c r="M33" s="66">
        <v>4.2953862471274498</v>
      </c>
      <c r="N33" s="65">
        <v>253.79849999999999</v>
      </c>
      <c r="O33" s="65">
        <v>3433.7788999999998</v>
      </c>
      <c r="P33" s="65">
        <v>4</v>
      </c>
      <c r="Q33" s="65">
        <v>3</v>
      </c>
      <c r="R33" s="66">
        <v>33.3333333333333</v>
      </c>
      <c r="S33" s="65">
        <v>3.8462000000000001</v>
      </c>
      <c r="T33" s="65">
        <v>1.28206666666667</v>
      </c>
      <c r="U33" s="67">
        <v>66.6666666666667</v>
      </c>
    </row>
    <row r="34" spans="1:21" ht="12" thickBot="1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3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89511.634600000005</v>
      </c>
      <c r="E35" s="65">
        <v>109121</v>
      </c>
      <c r="F35" s="66">
        <v>82.029705189651906</v>
      </c>
      <c r="G35" s="65">
        <v>71771.169699999999</v>
      </c>
      <c r="H35" s="66">
        <v>24.718093594063301</v>
      </c>
      <c r="I35" s="65">
        <v>9861.8379000000004</v>
      </c>
      <c r="J35" s="66">
        <v>11.0173810857879</v>
      </c>
      <c r="K35" s="65">
        <v>10105.306699999999</v>
      </c>
      <c r="L35" s="66">
        <v>14.079896903226899</v>
      </c>
      <c r="M35" s="66">
        <v>-2.4093162852741001E-2</v>
      </c>
      <c r="N35" s="65">
        <v>1370815.2634000001</v>
      </c>
      <c r="O35" s="65">
        <v>18583430.4564</v>
      </c>
      <c r="P35" s="65">
        <v>6819</v>
      </c>
      <c r="Q35" s="65">
        <v>6613</v>
      </c>
      <c r="R35" s="66">
        <v>3.1150763647361401</v>
      </c>
      <c r="S35" s="65">
        <v>13.126797858923601</v>
      </c>
      <c r="T35" s="65">
        <v>12.3066426432784</v>
      </c>
      <c r="U35" s="67">
        <v>6.2479458010977398</v>
      </c>
    </row>
    <row r="36" spans="1:21" ht="12" thickBot="1">
      <c r="A36" s="50"/>
      <c r="B36" s="39" t="s">
        <v>37</v>
      </c>
      <c r="C36" s="40"/>
      <c r="D36" s="68"/>
      <c r="E36" s="65">
        <v>608762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422611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customHeight="1" thickBot="1">
      <c r="A38" s="50"/>
      <c r="B38" s="39" t="s">
        <v>39</v>
      </c>
      <c r="C38" s="40"/>
      <c r="D38" s="68"/>
      <c r="E38" s="65">
        <v>266300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179109.4007</v>
      </c>
      <c r="E39" s="65">
        <v>373626</v>
      </c>
      <c r="F39" s="66">
        <v>47.938152243152203</v>
      </c>
      <c r="G39" s="65">
        <v>457798.53499999997</v>
      </c>
      <c r="H39" s="66">
        <v>-60.875934061256899</v>
      </c>
      <c r="I39" s="65">
        <v>9409.5427999999993</v>
      </c>
      <c r="J39" s="66">
        <v>5.25351699197551</v>
      </c>
      <c r="K39" s="65">
        <v>19883.562600000001</v>
      </c>
      <c r="L39" s="66">
        <v>4.3432997442859902</v>
      </c>
      <c r="M39" s="66">
        <v>-0.52676776343893195</v>
      </c>
      <c r="N39" s="65">
        <v>3544897.4276000001</v>
      </c>
      <c r="O39" s="65">
        <v>26661841.562800001</v>
      </c>
      <c r="P39" s="65">
        <v>339</v>
      </c>
      <c r="Q39" s="65">
        <v>344</v>
      </c>
      <c r="R39" s="66">
        <v>-1.4534883720930301</v>
      </c>
      <c r="S39" s="65">
        <v>528.346314749263</v>
      </c>
      <c r="T39" s="65">
        <v>605.77419825581399</v>
      </c>
      <c r="U39" s="67">
        <v>-14.654759831777501</v>
      </c>
    </row>
    <row r="40" spans="1:21" ht="12" thickBot="1">
      <c r="A40" s="50"/>
      <c r="B40" s="39" t="s">
        <v>34</v>
      </c>
      <c r="C40" s="40"/>
      <c r="D40" s="65">
        <v>382275.05430000002</v>
      </c>
      <c r="E40" s="65">
        <v>334072</v>
      </c>
      <c r="F40" s="66">
        <v>114.42894175507099</v>
      </c>
      <c r="G40" s="65">
        <v>356549.56569999998</v>
      </c>
      <c r="H40" s="66">
        <v>7.2151226855357704</v>
      </c>
      <c r="I40" s="65">
        <v>24770.8338</v>
      </c>
      <c r="J40" s="66">
        <v>6.4798457344696301</v>
      </c>
      <c r="K40" s="65">
        <v>36908.656300000002</v>
      </c>
      <c r="L40" s="66">
        <v>10.351620041252501</v>
      </c>
      <c r="M40" s="66">
        <v>-0.32886113223254898</v>
      </c>
      <c r="N40" s="65">
        <v>6493481.5475000003</v>
      </c>
      <c r="O40" s="65">
        <v>54481802.6862</v>
      </c>
      <c r="P40" s="65">
        <v>2038</v>
      </c>
      <c r="Q40" s="65">
        <v>2137</v>
      </c>
      <c r="R40" s="66">
        <v>-4.6326626111371096</v>
      </c>
      <c r="S40" s="65">
        <v>187.573628213935</v>
      </c>
      <c r="T40" s="65">
        <v>190.276961254095</v>
      </c>
      <c r="U40" s="67">
        <v>-1.44121168092779</v>
      </c>
    </row>
    <row r="41" spans="1:21" ht="12" thickBot="1">
      <c r="A41" s="50"/>
      <c r="B41" s="39" t="s">
        <v>40</v>
      </c>
      <c r="C41" s="40"/>
      <c r="D41" s="68"/>
      <c r="E41" s="65">
        <v>178717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71804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18312.4912</v>
      </c>
      <c r="E43" s="71"/>
      <c r="F43" s="71"/>
      <c r="G43" s="70">
        <v>80154.259999999995</v>
      </c>
      <c r="H43" s="72">
        <v>-77.153439879552295</v>
      </c>
      <c r="I43" s="70">
        <v>1837.5956000000001</v>
      </c>
      <c r="J43" s="72">
        <v>10.0346565627292</v>
      </c>
      <c r="K43" s="70">
        <v>10011.6039</v>
      </c>
      <c r="L43" s="72">
        <v>12.490420222206501</v>
      </c>
      <c r="M43" s="72">
        <v>-0.816453425609457</v>
      </c>
      <c r="N43" s="70">
        <v>364008.06280000001</v>
      </c>
      <c r="O43" s="70">
        <v>3861199.6519999998</v>
      </c>
      <c r="P43" s="70">
        <v>35</v>
      </c>
      <c r="Q43" s="70">
        <v>32</v>
      </c>
      <c r="R43" s="72">
        <v>9.375</v>
      </c>
      <c r="S43" s="70">
        <v>523.21403428571398</v>
      </c>
      <c r="T43" s="70">
        <v>1679.0232375000001</v>
      </c>
      <c r="U43" s="73">
        <v>-220.90561939764899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18:C18"/>
    <mergeCell ref="B23:C23"/>
    <mergeCell ref="B24:C24"/>
    <mergeCell ref="B43:C43"/>
    <mergeCell ref="B37:C3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96336.6</v>
      </c>
      <c r="D2" s="32">
        <v>736043.35120598297</v>
      </c>
      <c r="E2" s="32">
        <v>696420.74709230801</v>
      </c>
      <c r="F2" s="32">
        <v>39622.604113675203</v>
      </c>
      <c r="G2" s="32">
        <v>696420.74709230801</v>
      </c>
      <c r="H2" s="32">
        <v>5.3831889179835501E-2</v>
      </c>
    </row>
    <row r="3" spans="1:8" ht="14.25">
      <c r="A3" s="32">
        <v>2</v>
      </c>
      <c r="B3" s="33">
        <v>13</v>
      </c>
      <c r="C3" s="32">
        <v>13409.714</v>
      </c>
      <c r="D3" s="32">
        <v>93612.812625943596</v>
      </c>
      <c r="E3" s="32">
        <v>73821.433485023794</v>
      </c>
      <c r="F3" s="32">
        <v>19791.3791409197</v>
      </c>
      <c r="G3" s="32">
        <v>73821.433485023794</v>
      </c>
      <c r="H3" s="32">
        <v>0.21141741804085901</v>
      </c>
    </row>
    <row r="4" spans="1:8" ht="14.25">
      <c r="A4" s="32">
        <v>3</v>
      </c>
      <c r="B4" s="33">
        <v>14</v>
      </c>
      <c r="C4" s="32">
        <v>101406</v>
      </c>
      <c r="D4" s="32">
        <v>111916.742640171</v>
      </c>
      <c r="E4" s="32">
        <v>83444.642187179503</v>
      </c>
      <c r="F4" s="32">
        <v>28472.100452991501</v>
      </c>
      <c r="G4" s="32">
        <v>83444.642187179503</v>
      </c>
      <c r="H4" s="32">
        <v>0.25440429895760602</v>
      </c>
    </row>
    <row r="5" spans="1:8" ht="14.25">
      <c r="A5" s="32">
        <v>4</v>
      </c>
      <c r="B5" s="33">
        <v>15</v>
      </c>
      <c r="C5" s="32">
        <v>13255</v>
      </c>
      <c r="D5" s="32">
        <v>68360.056169230797</v>
      </c>
      <c r="E5" s="32">
        <v>56593.997612820502</v>
      </c>
      <c r="F5" s="32">
        <v>11766.0585564103</v>
      </c>
      <c r="G5" s="32">
        <v>56593.997612820502</v>
      </c>
      <c r="H5" s="32">
        <v>0.17211891294065701</v>
      </c>
    </row>
    <row r="6" spans="1:8" ht="14.25">
      <c r="A6" s="32">
        <v>5</v>
      </c>
      <c r="B6" s="33">
        <v>16</v>
      </c>
      <c r="C6" s="32">
        <v>3491</v>
      </c>
      <c r="D6" s="32">
        <v>122909.907439316</v>
      </c>
      <c r="E6" s="32">
        <v>103201.031910256</v>
      </c>
      <c r="F6" s="32">
        <v>19708.875529059798</v>
      </c>
      <c r="G6" s="32">
        <v>103201.031910256</v>
      </c>
      <c r="H6" s="32">
        <v>0.160352211954847</v>
      </c>
    </row>
    <row r="7" spans="1:8" ht="14.25">
      <c r="A7" s="32">
        <v>6</v>
      </c>
      <c r="B7" s="33">
        <v>17</v>
      </c>
      <c r="C7" s="32">
        <v>20450</v>
      </c>
      <c r="D7" s="32">
        <v>269108.44782820501</v>
      </c>
      <c r="E7" s="32">
        <v>220910.79072649599</v>
      </c>
      <c r="F7" s="32">
        <v>48197.657101709403</v>
      </c>
      <c r="G7" s="32">
        <v>220910.79072649599</v>
      </c>
      <c r="H7" s="32">
        <v>0.17910124149085799</v>
      </c>
    </row>
    <row r="8" spans="1:8" ht="14.25">
      <c r="A8" s="32">
        <v>7</v>
      </c>
      <c r="B8" s="33">
        <v>18</v>
      </c>
      <c r="C8" s="32">
        <v>31884</v>
      </c>
      <c r="D8" s="32">
        <v>116036.358023932</v>
      </c>
      <c r="E8" s="32">
        <v>97037.575737606807</v>
      </c>
      <c r="F8" s="32">
        <v>18998.7822863248</v>
      </c>
      <c r="G8" s="32">
        <v>97037.575737606807</v>
      </c>
      <c r="H8" s="32">
        <v>0.163731287416022</v>
      </c>
    </row>
    <row r="9" spans="1:8" ht="14.25">
      <c r="A9" s="32">
        <v>8</v>
      </c>
      <c r="B9" s="33">
        <v>19</v>
      </c>
      <c r="C9" s="32">
        <v>20683</v>
      </c>
      <c r="D9" s="32">
        <v>93054.3853487179</v>
      </c>
      <c r="E9" s="32">
        <v>90789.310982051305</v>
      </c>
      <c r="F9" s="32">
        <v>2265.0743666666699</v>
      </c>
      <c r="G9" s="32">
        <v>90789.310982051305</v>
      </c>
      <c r="H9" s="32">
        <v>2.43414037734856E-2</v>
      </c>
    </row>
    <row r="10" spans="1:8" ht="14.25">
      <c r="A10" s="32">
        <v>9</v>
      </c>
      <c r="B10" s="33">
        <v>21</v>
      </c>
      <c r="C10" s="32">
        <v>140528</v>
      </c>
      <c r="D10" s="32">
        <v>572164.7977</v>
      </c>
      <c r="E10" s="32">
        <v>544388.33539999998</v>
      </c>
      <c r="F10" s="32">
        <v>27776.462299999999</v>
      </c>
      <c r="G10" s="32">
        <v>544388.33539999998</v>
      </c>
      <c r="H10" s="32">
        <v>4.8546262216159403E-2</v>
      </c>
    </row>
    <row r="11" spans="1:8" ht="14.25">
      <c r="A11" s="32">
        <v>10</v>
      </c>
      <c r="B11" s="33">
        <v>22</v>
      </c>
      <c r="C11" s="32">
        <v>53301</v>
      </c>
      <c r="D11" s="32">
        <v>747197.56471196597</v>
      </c>
      <c r="E11" s="32">
        <v>754104.02262222196</v>
      </c>
      <c r="F11" s="32">
        <v>-6906.4579102564103</v>
      </c>
      <c r="G11" s="32">
        <v>754104.02262222196</v>
      </c>
      <c r="H11" s="32">
        <v>-9.2431483136842796E-3</v>
      </c>
    </row>
    <row r="12" spans="1:8" ht="14.25">
      <c r="A12" s="32">
        <v>11</v>
      </c>
      <c r="B12" s="33">
        <v>23</v>
      </c>
      <c r="C12" s="32">
        <v>202013.71900000001</v>
      </c>
      <c r="D12" s="32">
        <v>1531575.94915043</v>
      </c>
      <c r="E12" s="32">
        <v>1301557.94023333</v>
      </c>
      <c r="F12" s="32">
        <v>230018.008917094</v>
      </c>
      <c r="G12" s="32">
        <v>1301557.94023333</v>
      </c>
      <c r="H12" s="32">
        <v>0.150183873705177</v>
      </c>
    </row>
    <row r="13" spans="1:8" ht="14.25">
      <c r="A13" s="32">
        <v>12</v>
      </c>
      <c r="B13" s="33">
        <v>24</v>
      </c>
      <c r="C13" s="32">
        <v>33727.633999999998</v>
      </c>
      <c r="D13" s="32">
        <v>613518.84281282104</v>
      </c>
      <c r="E13" s="32">
        <v>559523.45046068402</v>
      </c>
      <c r="F13" s="32">
        <v>53995.392352136798</v>
      </c>
      <c r="G13" s="32">
        <v>559523.45046068402</v>
      </c>
      <c r="H13" s="32">
        <v>8.8009346387117104E-2</v>
      </c>
    </row>
    <row r="14" spans="1:8" ht="14.25">
      <c r="A14" s="32">
        <v>13</v>
      </c>
      <c r="B14" s="33">
        <v>25</v>
      </c>
      <c r="C14" s="32">
        <v>71504</v>
      </c>
      <c r="D14" s="32">
        <v>757263.07889999996</v>
      </c>
      <c r="E14" s="32">
        <v>710708.11780000001</v>
      </c>
      <c r="F14" s="32">
        <v>46554.9611</v>
      </c>
      <c r="G14" s="32">
        <v>710708.11780000001</v>
      </c>
      <c r="H14" s="32">
        <v>6.1477922794843903E-2</v>
      </c>
    </row>
    <row r="15" spans="1:8" ht="14.25">
      <c r="A15" s="32">
        <v>14</v>
      </c>
      <c r="B15" s="33">
        <v>26</v>
      </c>
      <c r="C15" s="32">
        <v>224217</v>
      </c>
      <c r="D15" s="32">
        <v>448051.42395942099</v>
      </c>
      <c r="E15" s="32">
        <v>414024.018244565</v>
      </c>
      <c r="F15" s="32">
        <v>34027.405714855202</v>
      </c>
      <c r="G15" s="32">
        <v>414024.018244565</v>
      </c>
      <c r="H15" s="32">
        <v>7.5945313183374594E-2</v>
      </c>
    </row>
    <row r="16" spans="1:8" ht="14.25">
      <c r="A16" s="32">
        <v>15</v>
      </c>
      <c r="B16" s="33">
        <v>27</v>
      </c>
      <c r="C16" s="32">
        <v>140697.34599999999</v>
      </c>
      <c r="D16" s="32">
        <v>927218.8554</v>
      </c>
      <c r="E16" s="32">
        <v>799159.57380000001</v>
      </c>
      <c r="F16" s="32">
        <v>128059.2816</v>
      </c>
      <c r="G16" s="32">
        <v>799159.57380000001</v>
      </c>
      <c r="H16" s="32">
        <v>0.13811117068446099</v>
      </c>
    </row>
    <row r="17" spans="1:8" ht="14.25">
      <c r="A17" s="32">
        <v>16</v>
      </c>
      <c r="B17" s="33">
        <v>29</v>
      </c>
      <c r="C17" s="32">
        <v>190520</v>
      </c>
      <c r="D17" s="32">
        <v>2185816.6556453002</v>
      </c>
      <c r="E17" s="32">
        <v>2060344.06333932</v>
      </c>
      <c r="F17" s="32">
        <v>125472.59230598299</v>
      </c>
      <c r="G17" s="32">
        <v>2060344.06333932</v>
      </c>
      <c r="H17" s="32">
        <v>5.7403072660245899E-2</v>
      </c>
    </row>
    <row r="18" spans="1:8" ht="14.25">
      <c r="A18" s="32">
        <v>17</v>
      </c>
      <c r="B18" s="33">
        <v>31</v>
      </c>
      <c r="C18" s="32">
        <v>37094.527000000002</v>
      </c>
      <c r="D18" s="32">
        <v>229995.43320007599</v>
      </c>
      <c r="E18" s="32">
        <v>194979.06253642499</v>
      </c>
      <c r="F18" s="32">
        <v>35016.370663650603</v>
      </c>
      <c r="G18" s="32">
        <v>194979.06253642499</v>
      </c>
      <c r="H18" s="32">
        <v>0.15224811282748099</v>
      </c>
    </row>
    <row r="19" spans="1:8" ht="14.25">
      <c r="A19" s="32">
        <v>18</v>
      </c>
      <c r="B19" s="33">
        <v>32</v>
      </c>
      <c r="C19" s="32">
        <v>15095.168</v>
      </c>
      <c r="D19" s="32">
        <v>211442.05512247901</v>
      </c>
      <c r="E19" s="32">
        <v>204629.23943810599</v>
      </c>
      <c r="F19" s="32">
        <v>6812.8156843731404</v>
      </c>
      <c r="G19" s="32">
        <v>204629.23943810599</v>
      </c>
      <c r="H19" s="32">
        <v>3.2220722033877103E-2</v>
      </c>
    </row>
    <row r="20" spans="1:8" ht="14.25">
      <c r="A20" s="32">
        <v>19</v>
      </c>
      <c r="B20" s="33">
        <v>33</v>
      </c>
      <c r="C20" s="32">
        <v>47104.402000000002</v>
      </c>
      <c r="D20" s="32">
        <v>533481.79573648702</v>
      </c>
      <c r="E20" s="32">
        <v>426168.80778977298</v>
      </c>
      <c r="F20" s="32">
        <v>107312.987946714</v>
      </c>
      <c r="G20" s="32">
        <v>426168.80778977298</v>
      </c>
      <c r="H20" s="32">
        <v>0.20115585724638599</v>
      </c>
    </row>
    <row r="21" spans="1:8" ht="14.25">
      <c r="A21" s="32">
        <v>20</v>
      </c>
      <c r="B21" s="33">
        <v>34</v>
      </c>
      <c r="C21" s="32">
        <v>50684.04</v>
      </c>
      <c r="D21" s="32">
        <v>278615.18012883997</v>
      </c>
      <c r="E21" s="32">
        <v>196640.097203977</v>
      </c>
      <c r="F21" s="32">
        <v>81975.082924863993</v>
      </c>
      <c r="G21" s="32">
        <v>196640.097203977</v>
      </c>
      <c r="H21" s="32">
        <v>0.29422331865390899</v>
      </c>
    </row>
    <row r="22" spans="1:8" ht="14.25">
      <c r="A22" s="32">
        <v>21</v>
      </c>
      <c r="B22" s="33">
        <v>35</v>
      </c>
      <c r="C22" s="32">
        <v>40489.93</v>
      </c>
      <c r="D22" s="32">
        <v>764715.73597079597</v>
      </c>
      <c r="E22" s="32">
        <v>700332.397729547</v>
      </c>
      <c r="F22" s="32">
        <v>64383.338241249199</v>
      </c>
      <c r="G22" s="32">
        <v>700332.397729547</v>
      </c>
      <c r="H22" s="32">
        <v>8.4192511299006303E-2</v>
      </c>
    </row>
    <row r="23" spans="1:8" ht="14.25">
      <c r="A23" s="32">
        <v>22</v>
      </c>
      <c r="B23" s="33">
        <v>36</v>
      </c>
      <c r="C23" s="32">
        <v>109115.91800000001</v>
      </c>
      <c r="D23" s="32">
        <v>644596.44088761101</v>
      </c>
      <c r="E23" s="32">
        <v>535781.93699121196</v>
      </c>
      <c r="F23" s="32">
        <v>108814.50389639899</v>
      </c>
      <c r="G23" s="32">
        <v>535781.93699121196</v>
      </c>
      <c r="H23" s="32">
        <v>0.16881027724348099</v>
      </c>
    </row>
    <row r="24" spans="1:8" ht="14.25">
      <c r="A24" s="32">
        <v>23</v>
      </c>
      <c r="B24" s="33">
        <v>37</v>
      </c>
      <c r="C24" s="32">
        <v>88893.58</v>
      </c>
      <c r="D24" s="32">
        <v>915578.53077876102</v>
      </c>
      <c r="E24" s="32">
        <v>767583.61346622405</v>
      </c>
      <c r="F24" s="32">
        <v>147994.917312537</v>
      </c>
      <c r="G24" s="32">
        <v>767583.61346622405</v>
      </c>
      <c r="H24" s="32">
        <v>0.16164087769364499</v>
      </c>
    </row>
    <row r="25" spans="1:8" ht="14.25">
      <c r="A25" s="32">
        <v>24</v>
      </c>
      <c r="B25" s="33">
        <v>38</v>
      </c>
      <c r="C25" s="32">
        <v>190559.90299999999</v>
      </c>
      <c r="D25" s="32">
        <v>783344.77893008804</v>
      </c>
      <c r="E25" s="32">
        <v>800065.61960708001</v>
      </c>
      <c r="F25" s="32">
        <v>-16720.8406769912</v>
      </c>
      <c r="G25" s="32">
        <v>800065.61960708001</v>
      </c>
      <c r="H25" s="32">
        <v>-2.1345442168937301E-2</v>
      </c>
    </row>
    <row r="26" spans="1:8" ht="14.25">
      <c r="A26" s="32">
        <v>25</v>
      </c>
      <c r="B26" s="33">
        <v>39</v>
      </c>
      <c r="C26" s="32">
        <v>104209.99099999999</v>
      </c>
      <c r="D26" s="32">
        <v>149295.719677279</v>
      </c>
      <c r="E26" s="32">
        <v>105075.176962745</v>
      </c>
      <c r="F26" s="32">
        <v>44220.542714533804</v>
      </c>
      <c r="G26" s="32">
        <v>105075.176962745</v>
      </c>
      <c r="H26" s="32">
        <v>0.29619431025967802</v>
      </c>
    </row>
    <row r="27" spans="1:8" ht="14.25">
      <c r="A27" s="32">
        <v>26</v>
      </c>
      <c r="B27" s="33">
        <v>40</v>
      </c>
      <c r="C27" s="32">
        <v>4</v>
      </c>
      <c r="D27" s="32">
        <v>15.3848</v>
      </c>
      <c r="E27" s="32">
        <v>12.389200000000001</v>
      </c>
      <c r="F27" s="32">
        <v>2.9956</v>
      </c>
      <c r="G27" s="32">
        <v>12.389200000000001</v>
      </c>
      <c r="H27" s="32">
        <v>0.19471166346003799</v>
      </c>
    </row>
    <row r="28" spans="1:8" ht="14.25">
      <c r="A28" s="32">
        <v>27</v>
      </c>
      <c r="B28" s="33">
        <v>42</v>
      </c>
      <c r="C28" s="32">
        <v>6816.0060000000003</v>
      </c>
      <c r="D28" s="32">
        <v>89511.634399999995</v>
      </c>
      <c r="E28" s="32">
        <v>79649.793699999995</v>
      </c>
      <c r="F28" s="32">
        <v>9861.8407000000007</v>
      </c>
      <c r="G28" s="32">
        <v>79649.793699999995</v>
      </c>
      <c r="H28" s="32">
        <v>0.110173842384896</v>
      </c>
    </row>
    <row r="29" spans="1:8" ht="14.25">
      <c r="A29" s="32">
        <v>28</v>
      </c>
      <c r="B29" s="33">
        <v>75</v>
      </c>
      <c r="C29" s="32">
        <v>341</v>
      </c>
      <c r="D29" s="32">
        <v>179109.40170940201</v>
      </c>
      <c r="E29" s="32">
        <v>169699.858974359</v>
      </c>
      <c r="F29" s="32">
        <v>9409.5427350427399</v>
      </c>
      <c r="G29" s="32">
        <v>169699.858974359</v>
      </c>
      <c r="H29" s="32">
        <v>5.2535169261016E-2</v>
      </c>
    </row>
    <row r="30" spans="1:8" ht="14.25">
      <c r="A30" s="32">
        <v>29</v>
      </c>
      <c r="B30" s="33">
        <v>76</v>
      </c>
      <c r="C30" s="32">
        <v>2256</v>
      </c>
      <c r="D30" s="32">
        <v>382275.04561709397</v>
      </c>
      <c r="E30" s="32">
        <v>357504.22322051303</v>
      </c>
      <c r="F30" s="32">
        <v>24770.822396581199</v>
      </c>
      <c r="G30" s="32">
        <v>357504.22322051303</v>
      </c>
      <c r="H30" s="32">
        <v>6.4798428986109893E-2</v>
      </c>
    </row>
    <row r="31" spans="1:8" ht="14.25">
      <c r="A31" s="32">
        <v>30</v>
      </c>
      <c r="B31" s="33">
        <v>99</v>
      </c>
      <c r="C31" s="32">
        <v>36</v>
      </c>
      <c r="D31" s="32">
        <v>18312.491566447301</v>
      </c>
      <c r="E31" s="32">
        <v>16474.895015505601</v>
      </c>
      <c r="F31" s="32">
        <v>1837.5965509416801</v>
      </c>
      <c r="G31" s="32">
        <v>16474.895015505601</v>
      </c>
      <c r="H31" s="32">
        <v>0.100346615547858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2014-03-15T02:39:08Z</dcterms:modified>
</cp:coreProperties>
</file>