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<sst xmlns="http://schemas.openxmlformats.org/spreadsheetml/2006/main" count="114" uniqueCount="71">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</sst>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12785921.1269</v>
      </c>
      <c r="F3" s="25">
        <f>RA!I7</f>
        <v>1144615.9828999999</v>
      </c>
      <c r="G3" s="16">
        <f>E3-F3</f>
        <v>11641305.144000001</v>
      </c>
      <c r="H3" s="27">
        <f>RA!J7</f>
        <v>8.9521589531149992</v>
      </c>
      <c r="I3" s="20">
        <f>SUM(I4:I39)</f>
        <v>12785924.029419148</v>
      </c>
      <c r="J3" s="21">
        <f>SUM(J4:J39)</f>
        <v>11641305.108670326</v>
      </c>
      <c r="K3" s="22">
        <f>E3-I3</f>
        <v>-2.9025191478431225</v>
      </c>
      <c r="L3" s="22">
        <f>G3-J3</f>
        <v>3.5329675301909447E-2</v>
      </c>
    </row>
    <row r="4" spans="1:12">
      <c r="A4" s="38">
        <f>RA!A8</f>
        <v>41715</v>
      </c>
      <c r="B4" s="12">
        <v>12</v>
      </c>
      <c r="C4" s="35" t="s">
        <v>6</v>
      </c>
      <c r="D4" s="35"/>
      <c r="E4" s="15">
        <f>VLOOKUP(C4,RA!B8:D39,3,0)</f>
        <v>607577.45169999998</v>
      </c>
      <c r="F4" s="25">
        <f>VLOOKUP(C4,RA!B8:I43,8,0)</f>
        <v>-176887.79610000001</v>
      </c>
      <c r="G4" s="16">
        <f t="shared" ref="G4:G39" si="0">E4-F4</f>
        <v>784465.24780000001</v>
      </c>
      <c r="H4" s="27">
        <f>RA!J8</f>
        <v>-29.113620922742999</v>
      </c>
      <c r="I4" s="20">
        <f>VLOOKUP(B4,RMS!B:D,3,FALSE)</f>
        <v>607577.86824273504</v>
      </c>
      <c r="J4" s="21">
        <f>VLOOKUP(B4,RMS!B:E,4,FALSE)</f>
        <v>784465.24987350404</v>
      </c>
      <c r="K4" s="22">
        <f t="shared" ref="K4:K39" si="1">E4-I4</f>
        <v>-0.41654273506719619</v>
      </c>
      <c r="L4" s="22">
        <f t="shared" ref="L4:L39" si="2">G4-J4</f>
        <v>-2.0735040307044983E-3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71974.394199999995</v>
      </c>
      <c r="F5" s="25">
        <f>VLOOKUP(C5,RA!B9:I44,8,0)</f>
        <v>14628.6024</v>
      </c>
      <c r="G5" s="16">
        <f t="shared" si="0"/>
        <v>57345.791799999992</v>
      </c>
      <c r="H5" s="27">
        <f>RA!J9</f>
        <v>20.324731541818199</v>
      </c>
      <c r="I5" s="20">
        <f>VLOOKUP(B5,RMS!B:D,3,FALSE)</f>
        <v>71974.406565516998</v>
      </c>
      <c r="J5" s="21">
        <f>VLOOKUP(B5,RMS!B:E,4,FALSE)</f>
        <v>57345.789280909201</v>
      </c>
      <c r="K5" s="22">
        <f t="shared" si="1"/>
        <v>-1.2365517002763227E-2</v>
      </c>
      <c r="L5" s="22">
        <f t="shared" si="2"/>
        <v>2.519090790883638E-3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108200.15820000001</v>
      </c>
      <c r="F6" s="25">
        <f>VLOOKUP(C6,RA!B10:I45,8,0)</f>
        <v>25374.97</v>
      </c>
      <c r="G6" s="16">
        <f t="shared" si="0"/>
        <v>82825.188200000004</v>
      </c>
      <c r="H6" s="27">
        <f>RA!J10</f>
        <v>23.451878834683601</v>
      </c>
      <c r="I6" s="20">
        <f>VLOOKUP(B6,RMS!B:D,3,FALSE)</f>
        <v>108201.834998291</v>
      </c>
      <c r="J6" s="21">
        <f>VLOOKUP(B6,RMS!B:E,4,FALSE)</f>
        <v>82825.188574358996</v>
      </c>
      <c r="K6" s="22">
        <f t="shared" si="1"/>
        <v>-1.6767982909950661</v>
      </c>
      <c r="L6" s="22">
        <f t="shared" si="2"/>
        <v>-3.7435899139381945E-4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53222.002099999998</v>
      </c>
      <c r="F7" s="25">
        <f>VLOOKUP(C7,RA!B11:I46,8,0)</f>
        <v>9656.4030999999995</v>
      </c>
      <c r="G7" s="16">
        <f t="shared" si="0"/>
        <v>43565.599000000002</v>
      </c>
      <c r="H7" s="27">
        <f>RA!J11</f>
        <v>18.143629925564198</v>
      </c>
      <c r="I7" s="20">
        <f>VLOOKUP(B7,RMS!B:D,3,FALSE)</f>
        <v>53222.017990598302</v>
      </c>
      <c r="J7" s="21">
        <f>VLOOKUP(B7,RMS!B:E,4,FALSE)</f>
        <v>43565.599058119697</v>
      </c>
      <c r="K7" s="22">
        <f t="shared" si="1"/>
        <v>-1.5890598304395098E-2</v>
      </c>
      <c r="L7" s="22">
        <f t="shared" si="2"/>
        <v>-5.811969458591193E-5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103633.7822</v>
      </c>
      <c r="F8" s="25">
        <f>VLOOKUP(C8,RA!B12:I47,8,0)</f>
        <v>19062.621899999998</v>
      </c>
      <c r="G8" s="16">
        <f t="shared" si="0"/>
        <v>84571.160300000003</v>
      </c>
      <c r="H8" s="27">
        <f>RA!J12</f>
        <v>18.394216147792001</v>
      </c>
      <c r="I8" s="20">
        <f>VLOOKUP(B8,RMS!B:D,3,FALSE)</f>
        <v>103633.788180342</v>
      </c>
      <c r="J8" s="21">
        <f>VLOOKUP(B8,RMS!B:E,4,FALSE)</f>
        <v>84571.160188034206</v>
      </c>
      <c r="K8" s="22">
        <f t="shared" si="1"/>
        <v>-5.9803420008393005E-3</v>
      </c>
      <c r="L8" s="22">
        <f t="shared" si="2"/>
        <v>1.1196579725947231E-4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248729.03450000001</v>
      </c>
      <c r="F9" s="25">
        <f>VLOOKUP(C9,RA!B13:I48,8,0)</f>
        <v>53569.834000000003</v>
      </c>
      <c r="G9" s="16">
        <f t="shared" si="0"/>
        <v>195159.20050000001</v>
      </c>
      <c r="H9" s="27">
        <f>RA!J13</f>
        <v>21.537426906226301</v>
      </c>
      <c r="I9" s="20">
        <f>VLOOKUP(B9,RMS!B:D,3,FALSE)</f>
        <v>248729.15058205099</v>
      </c>
      <c r="J9" s="21">
        <f>VLOOKUP(B9,RMS!B:E,4,FALSE)</f>
        <v>195159.200171795</v>
      </c>
      <c r="K9" s="22">
        <f t="shared" si="1"/>
        <v>-0.11608205098309554</v>
      </c>
      <c r="L9" s="22">
        <f t="shared" si="2"/>
        <v>3.2820500200614333E-4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116719.8977</v>
      </c>
      <c r="F10" s="25">
        <f>VLOOKUP(C10,RA!B14:I49,8,0)</f>
        <v>19492.877400000001</v>
      </c>
      <c r="G10" s="16">
        <f t="shared" si="0"/>
        <v>97227.020300000004</v>
      </c>
      <c r="H10" s="27">
        <f>RA!J14</f>
        <v>16.700560730529201</v>
      </c>
      <c r="I10" s="20">
        <f>VLOOKUP(B10,RMS!B:D,3,FALSE)</f>
        <v>116719.89434957301</v>
      </c>
      <c r="J10" s="21">
        <f>VLOOKUP(B10,RMS!B:E,4,FALSE)</f>
        <v>97227.0209290598</v>
      </c>
      <c r="K10" s="22">
        <f t="shared" si="1"/>
        <v>3.3504269958939403E-3</v>
      </c>
      <c r="L10" s="22">
        <f t="shared" si="2"/>
        <v>-6.2905979575589299E-4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100113.5533</v>
      </c>
      <c r="F11" s="25">
        <f>VLOOKUP(C11,RA!B15:I50,8,0)</f>
        <v>13671.998799999999</v>
      </c>
      <c r="G11" s="16">
        <f t="shared" si="0"/>
        <v>86441.554499999998</v>
      </c>
      <c r="H11" s="27">
        <f>RA!J15</f>
        <v>13.656491403347299</v>
      </c>
      <c r="I11" s="20">
        <f>VLOOKUP(B11,RMS!B:D,3,FALSE)</f>
        <v>100113.59920854701</v>
      </c>
      <c r="J11" s="21">
        <f>VLOOKUP(B11,RMS!B:E,4,FALSE)</f>
        <v>86441.554940170899</v>
      </c>
      <c r="K11" s="22">
        <f t="shared" si="1"/>
        <v>-4.5908547006547451E-2</v>
      </c>
      <c r="L11" s="22">
        <f t="shared" si="2"/>
        <v>-4.4017090112902224E-4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716154.05460000003</v>
      </c>
      <c r="F12" s="25">
        <f>VLOOKUP(C12,RA!B16:I51,8,0)</f>
        <v>10921.6394</v>
      </c>
      <c r="G12" s="16">
        <f t="shared" si="0"/>
        <v>705232.41520000005</v>
      </c>
      <c r="H12" s="27">
        <f>RA!J16</f>
        <v>1.5250405034849901</v>
      </c>
      <c r="I12" s="20">
        <f>VLOOKUP(B12,RMS!B:D,3,FALSE)</f>
        <v>716153.96259999997</v>
      </c>
      <c r="J12" s="21">
        <f>VLOOKUP(B12,RMS!B:E,4,FALSE)</f>
        <v>705232.41520000005</v>
      </c>
      <c r="K12" s="22">
        <f t="shared" si="1"/>
        <v>9.2000000062398612E-2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762079.56909999996</v>
      </c>
      <c r="F13" s="25">
        <f>VLOOKUP(C13,RA!B17:I52,8,0)</f>
        <v>24874.756099999999</v>
      </c>
      <c r="G13" s="16">
        <f t="shared" si="0"/>
        <v>737204.81299999997</v>
      </c>
      <c r="H13" s="27">
        <f>RA!J17</f>
        <v>3.26406284968072</v>
      </c>
      <c r="I13" s="20">
        <f>VLOOKUP(B13,RMS!B:D,3,FALSE)</f>
        <v>762079.61867948703</v>
      </c>
      <c r="J13" s="21">
        <f>VLOOKUP(B13,RMS!B:E,4,FALSE)</f>
        <v>737204.81330256397</v>
      </c>
      <c r="K13" s="22">
        <f t="shared" si="1"/>
        <v>-4.9579487065784633E-2</v>
      </c>
      <c r="L13" s="22">
        <f t="shared" si="2"/>
        <v>-3.0256400350481272E-4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1245026.1425000001</v>
      </c>
      <c r="F14" s="25">
        <f>VLOOKUP(C14,RA!B18:I53,8,0)</f>
        <v>171215.15270000001</v>
      </c>
      <c r="G14" s="16">
        <f t="shared" si="0"/>
        <v>1073810.9898000001</v>
      </c>
      <c r="H14" s="27">
        <f>RA!J18</f>
        <v>13.7519323374368</v>
      </c>
      <c r="I14" s="20">
        <f>VLOOKUP(B14,RMS!B:D,3,FALSE)</f>
        <v>1245026.1686786299</v>
      </c>
      <c r="J14" s="21">
        <f>VLOOKUP(B14,RMS!B:E,4,FALSE)</f>
        <v>1073810.9881555601</v>
      </c>
      <c r="K14" s="22">
        <f t="shared" si="1"/>
        <v>-2.6178629836067557E-2</v>
      </c>
      <c r="L14" s="22">
        <f t="shared" si="2"/>
        <v>1.6444399952888489E-3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508129.92989999999</v>
      </c>
      <c r="F15" s="25">
        <f>VLOOKUP(C15,RA!B19:I54,8,0)</f>
        <v>54102.879999999997</v>
      </c>
      <c r="G15" s="16">
        <f t="shared" si="0"/>
        <v>454027.04989999998</v>
      </c>
      <c r="H15" s="27">
        <f>RA!J19</f>
        <v>10.6474499564801</v>
      </c>
      <c r="I15" s="20">
        <f>VLOOKUP(B15,RMS!B:D,3,FALSE)</f>
        <v>508129.98095042701</v>
      </c>
      <c r="J15" s="21">
        <f>VLOOKUP(B15,RMS!B:E,4,FALSE)</f>
        <v>454027.04968717898</v>
      </c>
      <c r="K15" s="22">
        <f t="shared" si="1"/>
        <v>-5.1050427020527422E-2</v>
      </c>
      <c r="L15" s="22">
        <f t="shared" si="2"/>
        <v>2.1282100351527333E-4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675504.78590000002</v>
      </c>
      <c r="F16" s="25">
        <f>VLOOKUP(C16,RA!B20:I55,8,0)</f>
        <v>35660.997300000003</v>
      </c>
      <c r="G16" s="16">
        <f t="shared" si="0"/>
        <v>639843.78859999997</v>
      </c>
      <c r="H16" s="27">
        <f>RA!J20</f>
        <v>5.2791627897184403</v>
      </c>
      <c r="I16" s="20">
        <f>VLOOKUP(B16,RMS!B:D,3,FALSE)</f>
        <v>675504.81099999999</v>
      </c>
      <c r="J16" s="21">
        <f>VLOOKUP(B16,RMS!B:E,4,FALSE)</f>
        <v>639843.78859999997</v>
      </c>
      <c r="K16" s="22">
        <f t="shared" si="1"/>
        <v>-2.5099999969825149E-2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311856.9595</v>
      </c>
      <c r="F17" s="25">
        <f>VLOOKUP(C17,RA!B21:I56,8,0)</f>
        <v>38076.7359</v>
      </c>
      <c r="G17" s="16">
        <f t="shared" si="0"/>
        <v>273780.22360000003</v>
      </c>
      <c r="H17" s="27">
        <f>RA!J21</f>
        <v>12.2096797073403</v>
      </c>
      <c r="I17" s="20">
        <f>VLOOKUP(B17,RMS!B:D,3,FALSE)</f>
        <v>311856.68415128201</v>
      </c>
      <c r="J17" s="21">
        <f>VLOOKUP(B17,RMS!B:E,4,FALSE)</f>
        <v>273780.22353846201</v>
      </c>
      <c r="K17" s="22">
        <f t="shared" si="1"/>
        <v>0.27534871798707172</v>
      </c>
      <c r="L17" s="22">
        <f t="shared" si="2"/>
        <v>6.1538012232631445E-5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828748.85199999996</v>
      </c>
      <c r="F18" s="25">
        <f>VLOOKUP(C18,RA!B22:I57,8,0)</f>
        <v>118497.213</v>
      </c>
      <c r="G18" s="16">
        <f t="shared" si="0"/>
        <v>710251.63899999997</v>
      </c>
      <c r="H18" s="27">
        <f>RA!J22</f>
        <v>14.2983260506526</v>
      </c>
      <c r="I18" s="20">
        <f>VLOOKUP(B18,RMS!B:D,3,FALSE)</f>
        <v>828749.01910000003</v>
      </c>
      <c r="J18" s="21">
        <f>VLOOKUP(B18,RMS!B:E,4,FALSE)</f>
        <v>710251.63829999999</v>
      </c>
      <c r="K18" s="22">
        <f t="shared" si="1"/>
        <v>-0.16710000007878989</v>
      </c>
      <c r="L18" s="22">
        <f t="shared" si="2"/>
        <v>6.99999975040555E-4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1956068.7642000001</v>
      </c>
      <c r="F19" s="25">
        <f>VLOOKUP(C19,RA!B23:I58,8,0)</f>
        <v>143793.70980000001</v>
      </c>
      <c r="G19" s="16">
        <f t="shared" si="0"/>
        <v>1812275.0544</v>
      </c>
      <c r="H19" s="27">
        <f>RA!J23</f>
        <v>7.3511582226409704</v>
      </c>
      <c r="I19" s="20">
        <f>VLOOKUP(B19,RMS!B:D,3,FALSE)</f>
        <v>1956069.5328837601</v>
      </c>
      <c r="J19" s="21">
        <f>VLOOKUP(B19,RMS!B:E,4,FALSE)</f>
        <v>1812275.08387778</v>
      </c>
      <c r="K19" s="22">
        <f t="shared" si="1"/>
        <v>-0.76868375996127725</v>
      </c>
      <c r="L19" s="22">
        <f t="shared" si="2"/>
        <v>-2.9477779986336827E-2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185257.0901</v>
      </c>
      <c r="F20" s="25">
        <f>VLOOKUP(C20,RA!B24:I59,8,0)</f>
        <v>32697.681499999999</v>
      </c>
      <c r="G20" s="16">
        <f t="shared" si="0"/>
        <v>152559.4086</v>
      </c>
      <c r="H20" s="27">
        <f>RA!J24</f>
        <v>17.6498947934193</v>
      </c>
      <c r="I20" s="20">
        <f>VLOOKUP(B20,RMS!B:D,3,FALSE)</f>
        <v>185257.08034678199</v>
      </c>
      <c r="J20" s="21">
        <f>VLOOKUP(B20,RMS!B:E,4,FALSE)</f>
        <v>152559.41663467899</v>
      </c>
      <c r="K20" s="22">
        <f t="shared" si="1"/>
        <v>9.753218007972464E-3</v>
      </c>
      <c r="L20" s="22">
        <f t="shared" si="2"/>
        <v>-8.0346789909526706E-3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151154.97279999999</v>
      </c>
      <c r="F21" s="25">
        <f>VLOOKUP(C21,RA!B25:I60,8,0)</f>
        <v>14217.675800000001</v>
      </c>
      <c r="G21" s="16">
        <f t="shared" si="0"/>
        <v>136937.29699999999</v>
      </c>
      <c r="H21" s="27">
        <f>RA!J25</f>
        <v>9.4060258399914201</v>
      </c>
      <c r="I21" s="20">
        <f>VLOOKUP(B21,RMS!B:D,3,FALSE)</f>
        <v>151154.96913206999</v>
      </c>
      <c r="J21" s="21">
        <f>VLOOKUP(B21,RMS!B:E,4,FALSE)</f>
        <v>136937.300846055</v>
      </c>
      <c r="K21" s="22">
        <f t="shared" si="1"/>
        <v>3.6679299955721945E-3</v>
      </c>
      <c r="L21" s="22">
        <f t="shared" si="2"/>
        <v>-3.846055013127625E-3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487436.62339999998</v>
      </c>
      <c r="F22" s="25">
        <f>VLOOKUP(C22,RA!B26:I61,8,0)</f>
        <v>89187.055800000002</v>
      </c>
      <c r="G22" s="16">
        <f t="shared" si="0"/>
        <v>398249.56759999995</v>
      </c>
      <c r="H22" s="27">
        <f>RA!J26</f>
        <v>18.297159367693101</v>
      </c>
      <c r="I22" s="20">
        <f>VLOOKUP(B22,RMS!B:D,3,FALSE)</f>
        <v>487436.63246462401</v>
      </c>
      <c r="J22" s="21">
        <f>VLOOKUP(B22,RMS!B:E,4,FALSE)</f>
        <v>398249.507877436</v>
      </c>
      <c r="K22" s="22">
        <f t="shared" si="1"/>
        <v>-9.0646240278147161E-3</v>
      </c>
      <c r="L22" s="22">
        <f t="shared" si="2"/>
        <v>5.972256395034492E-2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209654.7414</v>
      </c>
      <c r="F23" s="25">
        <f>VLOOKUP(C23,RA!B27:I62,8,0)</f>
        <v>61731.029900000001</v>
      </c>
      <c r="G23" s="16">
        <f t="shared" si="0"/>
        <v>147923.7115</v>
      </c>
      <c r="H23" s="27">
        <f>RA!J27</f>
        <v>29.4441372934292</v>
      </c>
      <c r="I23" s="20">
        <f>VLOOKUP(B23,RMS!B:D,3,FALSE)</f>
        <v>209654.71463887801</v>
      </c>
      <c r="J23" s="21">
        <f>VLOOKUP(B23,RMS!B:E,4,FALSE)</f>
        <v>147923.715442179</v>
      </c>
      <c r="K23" s="22">
        <f t="shared" si="1"/>
        <v>2.6761121989693493E-2</v>
      </c>
      <c r="L23" s="22">
        <f t="shared" si="2"/>
        <v>-3.9421789988409728E-3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636426.83160000003</v>
      </c>
      <c r="F24" s="25">
        <f>VLOOKUP(C24,RA!B28:I63,8,0)</f>
        <v>42803.667699999998</v>
      </c>
      <c r="G24" s="16">
        <f t="shared" si="0"/>
        <v>593623.16390000004</v>
      </c>
      <c r="H24" s="27">
        <f>RA!J28</f>
        <v>6.7256227384992604</v>
      </c>
      <c r="I24" s="20">
        <f>VLOOKUP(B24,RMS!B:D,3,FALSE)</f>
        <v>636426.83171681396</v>
      </c>
      <c r="J24" s="21">
        <f>VLOOKUP(B24,RMS!B:E,4,FALSE)</f>
        <v>593623.15643279604</v>
      </c>
      <c r="K24" s="22">
        <f t="shared" si="1"/>
        <v>-1.1681392788887024E-4</v>
      </c>
      <c r="L24" s="22">
        <f t="shared" si="2"/>
        <v>7.4672040063887835E-3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589280.91310000001</v>
      </c>
      <c r="F25" s="25">
        <f>VLOOKUP(C25,RA!B29:I64,8,0)</f>
        <v>79683.3603</v>
      </c>
      <c r="G25" s="16">
        <f t="shared" si="0"/>
        <v>509597.5528</v>
      </c>
      <c r="H25" s="27">
        <f>RA!J29</f>
        <v>13.522134949325601</v>
      </c>
      <c r="I25" s="20">
        <f>VLOOKUP(B25,RMS!B:D,3,FALSE)</f>
        <v>589280.91335752199</v>
      </c>
      <c r="J25" s="21">
        <f>VLOOKUP(B25,RMS!B:E,4,FALSE)</f>
        <v>509597.59107515001</v>
      </c>
      <c r="K25" s="22">
        <f t="shared" si="1"/>
        <v>-2.5752198416739702E-4</v>
      </c>
      <c r="L25" s="22">
        <f t="shared" si="2"/>
        <v>-3.8275150000117719E-2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797343.1949</v>
      </c>
      <c r="F26" s="25">
        <f>VLOOKUP(C26,RA!B30:I65,8,0)</f>
        <v>120133.9369</v>
      </c>
      <c r="G26" s="16">
        <f t="shared" si="0"/>
        <v>677209.25800000003</v>
      </c>
      <c r="H26" s="27">
        <f>RA!J30</f>
        <v>15.066778981548399</v>
      </c>
      <c r="I26" s="20">
        <f>VLOOKUP(B26,RMS!B:D,3,FALSE)</f>
        <v>797343.19256637199</v>
      </c>
      <c r="J26" s="21">
        <f>VLOOKUP(B26,RMS!B:E,4,FALSE)</f>
        <v>677209.23419479502</v>
      </c>
      <c r="K26" s="22">
        <f t="shared" si="1"/>
        <v>2.3336280137300491E-3</v>
      </c>
      <c r="L26" s="22">
        <f t="shared" si="2"/>
        <v>2.3805205011740327E-2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560452.73309999995</v>
      </c>
      <c r="F27" s="25">
        <f>VLOOKUP(C27,RA!B31:I66,8,0)</f>
        <v>45466.839800000002</v>
      </c>
      <c r="G27" s="16">
        <f t="shared" si="0"/>
        <v>514985.89329999994</v>
      </c>
      <c r="H27" s="27">
        <f>RA!J31</f>
        <v>8.1125199530229608</v>
      </c>
      <c r="I27" s="20">
        <f>VLOOKUP(B27,RMS!B:D,3,FALSE)</f>
        <v>560452.73174513294</v>
      </c>
      <c r="J27" s="21">
        <f>VLOOKUP(B27,RMS!B:E,4,FALSE)</f>
        <v>514985.889810619</v>
      </c>
      <c r="K27" s="22">
        <f t="shared" si="1"/>
        <v>1.3548670103773475E-3</v>
      </c>
      <c r="L27" s="22">
        <f t="shared" si="2"/>
        <v>3.4893809352070093E-3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132017.0858</v>
      </c>
      <c r="F28" s="25">
        <f>VLOOKUP(C28,RA!B32:I67,8,0)</f>
        <v>38841.5504</v>
      </c>
      <c r="G28" s="16">
        <f t="shared" si="0"/>
        <v>93175.535399999993</v>
      </c>
      <c r="H28" s="27">
        <f>RA!J32</f>
        <v>29.421608699076401</v>
      </c>
      <c r="I28" s="20">
        <f>VLOOKUP(B28,RMS!B:D,3,FALSE)</f>
        <v>132017.02593801499</v>
      </c>
      <c r="J28" s="21">
        <f>VLOOKUP(B28,RMS!B:E,4,FALSE)</f>
        <v>93175.518813563904</v>
      </c>
      <c r="K28" s="22">
        <f t="shared" si="1"/>
        <v>5.986198500613682E-2</v>
      </c>
      <c r="L28" s="22">
        <f t="shared" si="2"/>
        <v>1.6586436089710332E-2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4.7008000000000001</v>
      </c>
      <c r="F29" s="25">
        <f>VLOOKUP(C29,RA!B33:I68,8,0)</f>
        <v>1.6034999999999999</v>
      </c>
      <c r="G29" s="16">
        <f t="shared" si="0"/>
        <v>3.0973000000000002</v>
      </c>
      <c r="H29" s="27">
        <f>RA!J33</f>
        <v>34.111215112321297</v>
      </c>
      <c r="I29" s="20">
        <f>VLOOKUP(B29,RMS!B:D,3,FALSE)</f>
        <v>4.7008000000000001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68300.226899999994</v>
      </c>
      <c r="F31" s="25">
        <f>VLOOKUP(C31,RA!B35:I70,8,0)</f>
        <v>7731.9254000000001</v>
      </c>
      <c r="G31" s="16">
        <f t="shared" si="0"/>
        <v>60568.301499999994</v>
      </c>
      <c r="H31" s="27">
        <f>RA!J35</f>
        <v>11.3204973847605</v>
      </c>
      <c r="I31" s="20">
        <f>VLOOKUP(B31,RMS!B:D,3,FALSE)</f>
        <v>68300.226599999995</v>
      </c>
      <c r="J31" s="21">
        <f>VLOOKUP(B31,RMS!B:E,4,FALSE)</f>
        <v>60568.297100000003</v>
      </c>
      <c r="K31" s="22">
        <f t="shared" si="1"/>
        <v>2.9999999969732016E-4</v>
      </c>
      <c r="L31" s="22">
        <f t="shared" si="2"/>
        <v>4.3999999907100573E-3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200298.29010000001</v>
      </c>
      <c r="F35" s="25">
        <f>VLOOKUP(C35,RA!B8:I74,8,0)</f>
        <v>10276.468500000001</v>
      </c>
      <c r="G35" s="16">
        <f t="shared" si="0"/>
        <v>190021.82160000002</v>
      </c>
      <c r="H35" s="27">
        <f>RA!J39</f>
        <v>5.13058224055204</v>
      </c>
      <c r="I35" s="20">
        <f>VLOOKUP(B35,RMS!B:D,3,FALSE)</f>
        <v>200298.290598291</v>
      </c>
      <c r="J35" s="21">
        <f>VLOOKUP(B35,RMS!B:E,4,FALSE)</f>
        <v>190021.82478632501</v>
      </c>
      <c r="K35" s="22">
        <f t="shared" si="1"/>
        <v>-4.9829098861664534E-4</v>
      </c>
      <c r="L35" s="22">
        <f t="shared" si="2"/>
        <v>-3.1863249896559864E-3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323103.85279999999</v>
      </c>
      <c r="F36" s="25">
        <f>VLOOKUP(C36,RA!B8:I75,8,0)</f>
        <v>23366.721799999999</v>
      </c>
      <c r="G36" s="16">
        <f t="shared" si="0"/>
        <v>299737.13099999999</v>
      </c>
      <c r="H36" s="27">
        <f>RA!J40</f>
        <v>7.23195393601942</v>
      </c>
      <c r="I36" s="20">
        <f>VLOOKUP(B36,RMS!B:D,3,FALSE)</f>
        <v>323103.84266495699</v>
      </c>
      <c r="J36" s="21">
        <f>VLOOKUP(B36,RMS!B:E,4,FALSE)</f>
        <v>299737.12628803402</v>
      </c>
      <c r="K36" s="22">
        <f t="shared" si="1"/>
        <v>1.0135043004993349E-2</v>
      </c>
      <c r="L36" s="22">
        <f t="shared" si="2"/>
        <v>4.7119659720920026E-3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31450.538499999999</v>
      </c>
      <c r="F39" s="25">
        <f>VLOOKUP(C39,RA!B8:I78,8,0)</f>
        <v>2763.8699000000001</v>
      </c>
      <c r="G39" s="16">
        <f t="shared" si="0"/>
        <v>28686.668599999997</v>
      </c>
      <c r="H39" s="27">
        <f>RA!J43</f>
        <v>8.7879891150353409</v>
      </c>
      <c r="I39" s="20">
        <f>VLOOKUP(B39,RMS!B:D,3,FALSE)</f>
        <v>31450.5386884502</v>
      </c>
      <c r="J39" s="21">
        <f>VLOOKUP(B39,RMS!B:E,4,FALSE)</f>
        <v>28686.668391195799</v>
      </c>
      <c r="K39" s="22">
        <f t="shared" si="1"/>
        <v>-1.8845020167645998E-4</v>
      </c>
      <c r="L39" s="22">
        <f t="shared" si="2"/>
        <v>2.0880419833702035E-4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12785921.1269</v>
      </c>
      <c r="E7" s="62">
        <v>16453484</v>
      </c>
      <c r="F7" s="63">
        <v>77.709505943543604</v>
      </c>
      <c r="G7" s="62">
        <v>16351442.366</v>
      </c>
      <c r="H7" s="63">
        <v>-21.805545708395002</v>
      </c>
      <c r="I7" s="62">
        <v>1144615.9828999999</v>
      </c>
      <c r="J7" s="63">
        <v>8.9521589531149992</v>
      </c>
      <c r="K7" s="62">
        <v>2141692.4497000002</v>
      </c>
      <c r="L7" s="63">
        <v>13.0978809193816</v>
      </c>
      <c r="M7" s="63">
        <v>-0.46555539145672697</v>
      </c>
      <c r="N7" s="62">
        <v>325290946.292</v>
      </c>
      <c r="O7" s="62">
        <v>1940493004.2214</v>
      </c>
      <c r="P7" s="62">
        <v>756329</v>
      </c>
      <c r="Q7" s="62">
        <v>1125577</v>
      </c>
      <c r="R7" s="63">
        <v>-32.8052190121156</v>
      </c>
      <c r="S7" s="62">
        <v>16.905237174430699</v>
      </c>
      <c r="T7" s="62">
        <v>16.341736049866</v>
      </c>
      <c r="U7" s="64">
        <v>3.3332932200266701</v>
      </c>
      <c r="V7" s="52"/>
      <c r="W7" s="52"/>
    </row>
    <row r="8" spans="1:23" ht="14.25" thickBot="1">
      <c r="A8" s="49">
        <v>41715</v>
      </c>
      <c r="B8" s="39" t="s">
        <v>6</v>
      </c>
      <c r="C8" s="40"/>
      <c r="D8" s="65">
        <v>607577.45169999998</v>
      </c>
      <c r="E8" s="65">
        <v>641694</v>
      </c>
      <c r="F8" s="66">
        <v>94.683361804847806</v>
      </c>
      <c r="G8" s="65">
        <v>605823.65509999997</v>
      </c>
      <c r="H8" s="66">
        <v>0.28948962049204502</v>
      </c>
      <c r="I8" s="65">
        <v>-176887.79610000001</v>
      </c>
      <c r="J8" s="66">
        <v>-29.113620922742999</v>
      </c>
      <c r="K8" s="65">
        <v>134384.31049999999</v>
      </c>
      <c r="L8" s="66">
        <v>22.182083741483801</v>
      </c>
      <c r="M8" s="66">
        <v>-2.3162830946697501</v>
      </c>
      <c r="N8" s="65">
        <v>13797698.7268</v>
      </c>
      <c r="O8" s="65">
        <v>81103766.104399994</v>
      </c>
      <c r="P8" s="65">
        <v>33920</v>
      </c>
      <c r="Q8" s="65">
        <v>50077</v>
      </c>
      <c r="R8" s="66">
        <v>-32.264312958044599</v>
      </c>
      <c r="S8" s="65">
        <v>17.912071099646202</v>
      </c>
      <c r="T8" s="65">
        <v>17.1081981588354</v>
      </c>
      <c r="U8" s="67">
        <v>4.4878838205745604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71974.394199999995</v>
      </c>
      <c r="E9" s="65">
        <v>103853</v>
      </c>
      <c r="F9" s="66">
        <v>69.304106958874598</v>
      </c>
      <c r="G9" s="65">
        <v>262899.20280000003</v>
      </c>
      <c r="H9" s="66">
        <v>-72.622817629936193</v>
      </c>
      <c r="I9" s="65">
        <v>14628.6024</v>
      </c>
      <c r="J9" s="66">
        <v>20.324731541818199</v>
      </c>
      <c r="K9" s="65">
        <v>31332.202700000002</v>
      </c>
      <c r="L9" s="66">
        <v>11.9179527234382</v>
      </c>
      <c r="M9" s="66">
        <v>-0.53311286346299602</v>
      </c>
      <c r="N9" s="65">
        <v>2266158.4542</v>
      </c>
      <c r="O9" s="65">
        <v>13527303.532</v>
      </c>
      <c r="P9" s="65">
        <v>5151</v>
      </c>
      <c r="Q9" s="65">
        <v>9994</v>
      </c>
      <c r="R9" s="66">
        <v>-48.459075445267203</v>
      </c>
      <c r="S9" s="65">
        <v>13.9728973403223</v>
      </c>
      <c r="T9" s="65">
        <v>14.845978056834101</v>
      </c>
      <c r="U9" s="67">
        <v>-6.2483871114714304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108200.15820000001</v>
      </c>
      <c r="E10" s="65">
        <v>122847</v>
      </c>
      <c r="F10" s="66">
        <v>88.077167696402796</v>
      </c>
      <c r="G10" s="65">
        <v>136567.27040000001</v>
      </c>
      <c r="H10" s="66">
        <v>-20.771530482313899</v>
      </c>
      <c r="I10" s="65">
        <v>25374.97</v>
      </c>
      <c r="J10" s="66">
        <v>23.451878834683601</v>
      </c>
      <c r="K10" s="65">
        <v>41027.572</v>
      </c>
      <c r="L10" s="66">
        <v>30.042023890374299</v>
      </c>
      <c r="M10" s="66">
        <v>-0.38151421682959902</v>
      </c>
      <c r="N10" s="65">
        <v>2717974.6274000001</v>
      </c>
      <c r="O10" s="65">
        <v>19142475.458900001</v>
      </c>
      <c r="P10" s="65">
        <v>74477</v>
      </c>
      <c r="Q10" s="65">
        <v>115742</v>
      </c>
      <c r="R10" s="66">
        <v>-35.652572100015597</v>
      </c>
      <c r="S10" s="65">
        <v>1.45279963210119</v>
      </c>
      <c r="T10" s="65">
        <v>1.8755436228853799</v>
      </c>
      <c r="U10" s="67">
        <v>-29.098575016348398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53222.002099999998</v>
      </c>
      <c r="E11" s="65">
        <v>50823</v>
      </c>
      <c r="F11" s="66">
        <v>104.720307931448</v>
      </c>
      <c r="G11" s="65">
        <v>51150.063000000002</v>
      </c>
      <c r="H11" s="66">
        <v>4.0507068388165903</v>
      </c>
      <c r="I11" s="65">
        <v>9656.4030999999995</v>
      </c>
      <c r="J11" s="66">
        <v>18.143629925564198</v>
      </c>
      <c r="K11" s="65">
        <v>10688.6018</v>
      </c>
      <c r="L11" s="66">
        <v>20.896556471494499</v>
      </c>
      <c r="M11" s="66">
        <v>-9.6570039684703998E-2</v>
      </c>
      <c r="N11" s="65">
        <v>1334169.7975000001</v>
      </c>
      <c r="O11" s="65">
        <v>8544516.8902000003</v>
      </c>
      <c r="P11" s="65">
        <v>4736</v>
      </c>
      <c r="Q11" s="65">
        <v>8009</v>
      </c>
      <c r="R11" s="66">
        <v>-40.866525159195902</v>
      </c>
      <c r="S11" s="65">
        <v>11.2377538217905</v>
      </c>
      <c r="T11" s="65">
        <v>9.3189856286677504</v>
      </c>
      <c r="U11" s="67">
        <v>17.074303491167498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103633.7822</v>
      </c>
      <c r="E12" s="65">
        <v>167664</v>
      </c>
      <c r="F12" s="66">
        <v>61.810395910869403</v>
      </c>
      <c r="G12" s="65">
        <v>123031.564</v>
      </c>
      <c r="H12" s="66">
        <v>-15.7665083409002</v>
      </c>
      <c r="I12" s="65">
        <v>19062.621899999998</v>
      </c>
      <c r="J12" s="66">
        <v>18.394216147792001</v>
      </c>
      <c r="K12" s="65">
        <v>13472.154200000001</v>
      </c>
      <c r="L12" s="66">
        <v>10.950160887168799</v>
      </c>
      <c r="M12" s="66">
        <v>0.41496464611427902</v>
      </c>
      <c r="N12" s="65">
        <v>4211584.9181000004</v>
      </c>
      <c r="O12" s="65">
        <v>23741919.9243</v>
      </c>
      <c r="P12" s="65">
        <v>1099</v>
      </c>
      <c r="Q12" s="65">
        <v>1434</v>
      </c>
      <c r="R12" s="66">
        <v>-23.361227336122699</v>
      </c>
      <c r="S12" s="65">
        <v>94.298254959053693</v>
      </c>
      <c r="T12" s="65">
        <v>90.326546652719699</v>
      </c>
      <c r="U12" s="67">
        <v>4.2118576935051504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248729.03450000001</v>
      </c>
      <c r="E13" s="65">
        <v>307657</v>
      </c>
      <c r="F13" s="66">
        <v>80.846213315477996</v>
      </c>
      <c r="G13" s="65">
        <v>266962.40350000001</v>
      </c>
      <c r="H13" s="66">
        <v>-6.8299388831356698</v>
      </c>
      <c r="I13" s="65">
        <v>53569.834000000003</v>
      </c>
      <c r="J13" s="66">
        <v>21.537426906226301</v>
      </c>
      <c r="K13" s="65">
        <v>64097.920899999997</v>
      </c>
      <c r="L13" s="66">
        <v>24.010092829419701</v>
      </c>
      <c r="M13" s="66">
        <v>-0.16425005292176301</v>
      </c>
      <c r="N13" s="65">
        <v>9155782.3444999997</v>
      </c>
      <c r="O13" s="65">
        <v>40235068.463299997</v>
      </c>
      <c r="P13" s="65">
        <v>12135</v>
      </c>
      <c r="Q13" s="65">
        <v>15812</v>
      </c>
      <c r="R13" s="66">
        <v>-23.2544902605616</v>
      </c>
      <c r="S13" s="65">
        <v>20.4968302018953</v>
      </c>
      <c r="T13" s="65">
        <v>20.8826393688338</v>
      </c>
      <c r="U13" s="67">
        <v>-1.8822869835882201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116719.8977</v>
      </c>
      <c r="E14" s="65">
        <v>124773</v>
      </c>
      <c r="F14" s="66">
        <v>93.545797327947597</v>
      </c>
      <c r="G14" s="65">
        <v>170825.9105</v>
      </c>
      <c r="H14" s="66">
        <v>-31.6731885939516</v>
      </c>
      <c r="I14" s="65">
        <v>19492.877400000001</v>
      </c>
      <c r="J14" s="66">
        <v>16.700560730529201</v>
      </c>
      <c r="K14" s="65">
        <v>30667.5497</v>
      </c>
      <c r="L14" s="66">
        <v>17.952516459732301</v>
      </c>
      <c r="M14" s="66">
        <v>-0.36438099585112899</v>
      </c>
      <c r="N14" s="65">
        <v>2380267.1952</v>
      </c>
      <c r="O14" s="65">
        <v>16573005.501499999</v>
      </c>
      <c r="P14" s="65">
        <v>1991</v>
      </c>
      <c r="Q14" s="65">
        <v>2569</v>
      </c>
      <c r="R14" s="66">
        <v>-22.499026858699899</v>
      </c>
      <c r="S14" s="65">
        <v>58.623755750878999</v>
      </c>
      <c r="T14" s="65">
        <v>54.801300233553903</v>
      </c>
      <c r="U14" s="67">
        <v>6.5203183732692498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100113.5533</v>
      </c>
      <c r="E15" s="65">
        <v>78534</v>
      </c>
      <c r="F15" s="66">
        <v>127.47797552652401</v>
      </c>
      <c r="G15" s="65">
        <v>78427.065199999997</v>
      </c>
      <c r="H15" s="66">
        <v>27.651790927910401</v>
      </c>
      <c r="I15" s="65">
        <v>13671.998799999999</v>
      </c>
      <c r="J15" s="66">
        <v>13.656491403347299</v>
      </c>
      <c r="K15" s="65">
        <v>17077.013800000001</v>
      </c>
      <c r="L15" s="66">
        <v>21.774388416105101</v>
      </c>
      <c r="M15" s="66">
        <v>-0.19939171097935199</v>
      </c>
      <c r="N15" s="65">
        <v>2276572.9139</v>
      </c>
      <c r="O15" s="65">
        <v>12137502.297499999</v>
      </c>
      <c r="P15" s="65">
        <v>3634</v>
      </c>
      <c r="Q15" s="65">
        <v>4110</v>
      </c>
      <c r="R15" s="66">
        <v>-11.5815085158151</v>
      </c>
      <c r="S15" s="65">
        <v>27.5491340946615</v>
      </c>
      <c r="T15" s="65">
        <v>28.261369075425801</v>
      </c>
      <c r="U15" s="67">
        <v>-2.5853261968850099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716154.05460000003</v>
      </c>
      <c r="E16" s="65">
        <v>710577</v>
      </c>
      <c r="F16" s="66">
        <v>100.784862808675</v>
      </c>
      <c r="G16" s="65">
        <v>753195.60869999998</v>
      </c>
      <c r="H16" s="66">
        <v>-4.9179195513278504</v>
      </c>
      <c r="I16" s="65">
        <v>10921.6394</v>
      </c>
      <c r="J16" s="66">
        <v>1.5250405034849901</v>
      </c>
      <c r="K16" s="65">
        <v>55998.506099999999</v>
      </c>
      <c r="L16" s="66">
        <v>7.4347892437466898</v>
      </c>
      <c r="M16" s="66">
        <v>-0.80496552210702599</v>
      </c>
      <c r="N16" s="65">
        <v>14386745.339500001</v>
      </c>
      <c r="O16" s="65">
        <v>94414146.293400005</v>
      </c>
      <c r="P16" s="65">
        <v>39211</v>
      </c>
      <c r="Q16" s="65">
        <v>65514</v>
      </c>
      <c r="R16" s="66">
        <v>-40.148670513172803</v>
      </c>
      <c r="S16" s="65">
        <v>18.264110953558902</v>
      </c>
      <c r="T16" s="65">
        <v>15.629802958146399</v>
      </c>
      <c r="U16" s="67">
        <v>14.4234121338344</v>
      </c>
      <c r="V16" s="52"/>
      <c r="W16" s="52"/>
    </row>
    <row r="17" spans="1:21" ht="12" thickBot="1">
      <c r="A17" s="50"/>
      <c r="B17" s="39" t="s">
        <v>15</v>
      </c>
      <c r="C17" s="40"/>
      <c r="D17" s="65">
        <v>762079.56909999996</v>
      </c>
      <c r="E17" s="65">
        <v>623491</v>
      </c>
      <c r="F17" s="66">
        <v>122.22783794794201</v>
      </c>
      <c r="G17" s="65">
        <v>1224331.3317</v>
      </c>
      <c r="H17" s="66">
        <v>-37.755446636994698</v>
      </c>
      <c r="I17" s="65">
        <v>24874.756099999999</v>
      </c>
      <c r="J17" s="66">
        <v>3.26406284968072</v>
      </c>
      <c r="K17" s="65">
        <v>39004.716</v>
      </c>
      <c r="L17" s="66">
        <v>3.1857974218336298</v>
      </c>
      <c r="M17" s="66">
        <v>-0.3622628581631</v>
      </c>
      <c r="N17" s="65">
        <v>11687861.3816</v>
      </c>
      <c r="O17" s="65">
        <v>115844522.87360001</v>
      </c>
      <c r="P17" s="65">
        <v>11467</v>
      </c>
      <c r="Q17" s="65">
        <v>15594</v>
      </c>
      <c r="R17" s="66">
        <v>-26.465307169424101</v>
      </c>
      <c r="S17" s="65">
        <v>66.458495604778903</v>
      </c>
      <c r="T17" s="65">
        <v>41.125118269847398</v>
      </c>
      <c r="U17" s="67">
        <v>38.119095390883103</v>
      </c>
    </row>
    <row r="18" spans="1:21" ht="12" thickBot="1">
      <c r="A18" s="50"/>
      <c r="B18" s="39" t="s">
        <v>16</v>
      </c>
      <c r="C18" s="40"/>
      <c r="D18" s="65">
        <v>1245026.1425000001</v>
      </c>
      <c r="E18" s="65">
        <v>1564714</v>
      </c>
      <c r="F18" s="66">
        <v>79.568927133009595</v>
      </c>
      <c r="G18" s="65">
        <v>1929813.1879</v>
      </c>
      <c r="H18" s="66">
        <v>-35.484628755448398</v>
      </c>
      <c r="I18" s="65">
        <v>171215.15270000001</v>
      </c>
      <c r="J18" s="66">
        <v>13.7519323374368</v>
      </c>
      <c r="K18" s="65">
        <v>337518.49420000002</v>
      </c>
      <c r="L18" s="66">
        <v>17.489697775735699</v>
      </c>
      <c r="M18" s="66">
        <v>-0.49272364139387098</v>
      </c>
      <c r="N18" s="65">
        <v>35937936.579000004</v>
      </c>
      <c r="O18" s="65">
        <v>277752016.73360002</v>
      </c>
      <c r="P18" s="65">
        <v>67649</v>
      </c>
      <c r="Q18" s="65">
        <v>120926</v>
      </c>
      <c r="R18" s="66">
        <v>-44.057522782528203</v>
      </c>
      <c r="S18" s="65">
        <v>18.404206159736301</v>
      </c>
      <c r="T18" s="65">
        <v>18.9666386881233</v>
      </c>
      <c r="U18" s="67">
        <v>-3.0559999355880199</v>
      </c>
    </row>
    <row r="19" spans="1:21" ht="12" thickBot="1">
      <c r="A19" s="50"/>
      <c r="B19" s="39" t="s">
        <v>17</v>
      </c>
      <c r="C19" s="40"/>
      <c r="D19" s="65">
        <v>508129.92989999999</v>
      </c>
      <c r="E19" s="65">
        <v>601796</v>
      </c>
      <c r="F19" s="66">
        <v>84.435577820391003</v>
      </c>
      <c r="G19" s="65">
        <v>653618.0612</v>
      </c>
      <c r="H19" s="66">
        <v>-22.258890923683101</v>
      </c>
      <c r="I19" s="65">
        <v>54102.879999999997</v>
      </c>
      <c r="J19" s="66">
        <v>10.6474499564801</v>
      </c>
      <c r="K19" s="65">
        <v>74603.799499999994</v>
      </c>
      <c r="L19" s="66">
        <v>11.4139746020837</v>
      </c>
      <c r="M19" s="66">
        <v>-0.27479725747748301</v>
      </c>
      <c r="N19" s="65">
        <v>13335408.2864</v>
      </c>
      <c r="O19" s="65">
        <v>82659058.177599996</v>
      </c>
      <c r="P19" s="65">
        <v>12848</v>
      </c>
      <c r="Q19" s="65">
        <v>22766</v>
      </c>
      <c r="R19" s="66">
        <v>-43.5649652991303</v>
      </c>
      <c r="S19" s="65">
        <v>39.549340745641302</v>
      </c>
      <c r="T19" s="65">
        <v>31.871259272599499</v>
      </c>
      <c r="U19" s="67">
        <v>19.413930367190801</v>
      </c>
    </row>
    <row r="20" spans="1:21" ht="12" thickBot="1">
      <c r="A20" s="50"/>
      <c r="B20" s="39" t="s">
        <v>18</v>
      </c>
      <c r="C20" s="40"/>
      <c r="D20" s="65">
        <v>675504.78590000002</v>
      </c>
      <c r="E20" s="65">
        <v>815214</v>
      </c>
      <c r="F20" s="66">
        <v>82.862265110756198</v>
      </c>
      <c r="G20" s="65">
        <v>721801.16070000001</v>
      </c>
      <c r="H20" s="66">
        <v>-6.41400669889501</v>
      </c>
      <c r="I20" s="65">
        <v>35660.997300000003</v>
      </c>
      <c r="J20" s="66">
        <v>5.2791627897184403</v>
      </c>
      <c r="K20" s="65">
        <v>71343.323999999993</v>
      </c>
      <c r="L20" s="66">
        <v>9.8840688938227093</v>
      </c>
      <c r="M20" s="66">
        <v>-0.50014948420401595</v>
      </c>
      <c r="N20" s="65">
        <v>16579966.807399999</v>
      </c>
      <c r="O20" s="65">
        <v>114505066.3413</v>
      </c>
      <c r="P20" s="65">
        <v>29068</v>
      </c>
      <c r="Q20" s="65">
        <v>40524</v>
      </c>
      <c r="R20" s="66">
        <v>-28.269667357615202</v>
      </c>
      <c r="S20" s="65">
        <v>23.238777552635199</v>
      </c>
      <c r="T20" s="65">
        <v>22.185629861316801</v>
      </c>
      <c r="U20" s="67">
        <v>4.5318549520649301</v>
      </c>
    </row>
    <row r="21" spans="1:21" ht="12" thickBot="1">
      <c r="A21" s="50"/>
      <c r="B21" s="39" t="s">
        <v>19</v>
      </c>
      <c r="C21" s="40"/>
      <c r="D21" s="65">
        <v>311856.9595</v>
      </c>
      <c r="E21" s="65">
        <v>356044</v>
      </c>
      <c r="F21" s="66">
        <v>87.5894438608711</v>
      </c>
      <c r="G21" s="65">
        <v>374776.38179999997</v>
      </c>
      <c r="H21" s="66">
        <v>-16.788523865299801</v>
      </c>
      <c r="I21" s="65">
        <v>38076.7359</v>
      </c>
      <c r="J21" s="66">
        <v>12.2096797073403</v>
      </c>
      <c r="K21" s="65">
        <v>56794.982300000003</v>
      </c>
      <c r="L21" s="66">
        <v>15.1543653917628</v>
      </c>
      <c r="M21" s="66">
        <v>-0.329575706197553</v>
      </c>
      <c r="N21" s="65">
        <v>8033119.6297000004</v>
      </c>
      <c r="O21" s="65">
        <v>48308459.182899997</v>
      </c>
      <c r="P21" s="65">
        <v>28869</v>
      </c>
      <c r="Q21" s="65">
        <v>42746</v>
      </c>
      <c r="R21" s="66">
        <v>-32.463856267253099</v>
      </c>
      <c r="S21" s="65">
        <v>10.802485693996999</v>
      </c>
      <c r="T21" s="65">
        <v>10.5437578674028</v>
      </c>
      <c r="U21" s="67">
        <v>2.3950767806894402</v>
      </c>
    </row>
    <row r="22" spans="1:21" ht="12" thickBot="1">
      <c r="A22" s="50"/>
      <c r="B22" s="39" t="s">
        <v>20</v>
      </c>
      <c r="C22" s="40"/>
      <c r="D22" s="65">
        <v>828748.85199999996</v>
      </c>
      <c r="E22" s="65">
        <v>907656</v>
      </c>
      <c r="F22" s="66">
        <v>91.306491886794106</v>
      </c>
      <c r="G22" s="65">
        <v>948424.6041</v>
      </c>
      <c r="H22" s="66">
        <v>-12.618372781837</v>
      </c>
      <c r="I22" s="65">
        <v>118497.213</v>
      </c>
      <c r="J22" s="66">
        <v>14.2983260506526</v>
      </c>
      <c r="K22" s="65">
        <v>131299.2844</v>
      </c>
      <c r="L22" s="66">
        <v>13.8439348612846</v>
      </c>
      <c r="M22" s="66">
        <v>-9.7502979231774006E-2</v>
      </c>
      <c r="N22" s="65">
        <v>19896868.513</v>
      </c>
      <c r="O22" s="65">
        <v>125446639.5104</v>
      </c>
      <c r="P22" s="65">
        <v>53173</v>
      </c>
      <c r="Q22" s="65">
        <v>83981</v>
      </c>
      <c r="R22" s="66">
        <v>-36.684488158035698</v>
      </c>
      <c r="S22" s="65">
        <v>15.5858960750757</v>
      </c>
      <c r="T22" s="65">
        <v>15.7717142210738</v>
      </c>
      <c r="U22" s="67">
        <v>-1.1922198448074499</v>
      </c>
    </row>
    <row r="23" spans="1:21" ht="12" thickBot="1">
      <c r="A23" s="50"/>
      <c r="B23" s="39" t="s">
        <v>21</v>
      </c>
      <c r="C23" s="40"/>
      <c r="D23" s="65">
        <v>1956068.7642000001</v>
      </c>
      <c r="E23" s="65">
        <v>2434799</v>
      </c>
      <c r="F23" s="66">
        <v>80.337997682765604</v>
      </c>
      <c r="G23" s="65">
        <v>2188335.3969000001</v>
      </c>
      <c r="H23" s="66">
        <v>-10.6138498252612</v>
      </c>
      <c r="I23" s="65">
        <v>143793.70980000001</v>
      </c>
      <c r="J23" s="66">
        <v>7.3511582226409704</v>
      </c>
      <c r="K23" s="65">
        <v>313773.86949999997</v>
      </c>
      <c r="L23" s="66">
        <v>14.3384725186319</v>
      </c>
      <c r="M23" s="66">
        <v>-0.54172821965979601</v>
      </c>
      <c r="N23" s="65">
        <v>63888685.2236</v>
      </c>
      <c r="O23" s="65">
        <v>252868013.86840001</v>
      </c>
      <c r="P23" s="65">
        <v>69913</v>
      </c>
      <c r="Q23" s="65">
        <v>103957</v>
      </c>
      <c r="R23" s="66">
        <v>-32.748155487364997</v>
      </c>
      <c r="S23" s="65">
        <v>27.978612907470701</v>
      </c>
      <c r="T23" s="65">
        <v>27.231087268774601</v>
      </c>
      <c r="U23" s="67">
        <v>2.6717751918878299</v>
      </c>
    </row>
    <row r="24" spans="1:21" ht="12" thickBot="1">
      <c r="A24" s="50"/>
      <c r="B24" s="39" t="s">
        <v>22</v>
      </c>
      <c r="C24" s="40"/>
      <c r="D24" s="65">
        <v>185257.0901</v>
      </c>
      <c r="E24" s="65">
        <v>227264</v>
      </c>
      <c r="F24" s="66">
        <v>81.516249867994901</v>
      </c>
      <c r="G24" s="65">
        <v>259936.3768</v>
      </c>
      <c r="H24" s="66">
        <v>-28.7298328996329</v>
      </c>
      <c r="I24" s="65">
        <v>32697.681499999999</v>
      </c>
      <c r="J24" s="66">
        <v>17.6498947934193</v>
      </c>
      <c r="K24" s="65">
        <v>38831.207399999999</v>
      </c>
      <c r="L24" s="66">
        <v>14.938735346718101</v>
      </c>
      <c r="M24" s="66">
        <v>-0.15795352013700201</v>
      </c>
      <c r="N24" s="65">
        <v>4752492.9850000003</v>
      </c>
      <c r="O24" s="65">
        <v>31346102.5495</v>
      </c>
      <c r="P24" s="65">
        <v>21627</v>
      </c>
      <c r="Q24" s="65">
        <v>33105</v>
      </c>
      <c r="R24" s="66">
        <v>-34.671499773448097</v>
      </c>
      <c r="S24" s="65">
        <v>8.5660096222314692</v>
      </c>
      <c r="T24" s="65">
        <v>8.6020731551125191</v>
      </c>
      <c r="U24" s="67">
        <v>-0.42100738233417101</v>
      </c>
    </row>
    <row r="25" spans="1:21" ht="12" thickBot="1">
      <c r="A25" s="50"/>
      <c r="B25" s="39" t="s">
        <v>23</v>
      </c>
      <c r="C25" s="40"/>
      <c r="D25" s="65">
        <v>151154.97279999999</v>
      </c>
      <c r="E25" s="65">
        <v>159885</v>
      </c>
      <c r="F25" s="66">
        <v>94.5398084873503</v>
      </c>
      <c r="G25" s="65">
        <v>181869.97039999999</v>
      </c>
      <c r="H25" s="66">
        <v>-16.888438224543801</v>
      </c>
      <c r="I25" s="65">
        <v>14217.675800000001</v>
      </c>
      <c r="J25" s="66">
        <v>9.4060258399914201</v>
      </c>
      <c r="K25" s="65">
        <v>23404.267800000001</v>
      </c>
      <c r="L25" s="66">
        <v>12.868681810705301</v>
      </c>
      <c r="M25" s="66">
        <v>-0.39251781249913698</v>
      </c>
      <c r="N25" s="65">
        <v>4047504.0466</v>
      </c>
      <c r="O25" s="65">
        <v>34342737.1219</v>
      </c>
      <c r="P25" s="65">
        <v>11914</v>
      </c>
      <c r="Q25" s="65">
        <v>18265</v>
      </c>
      <c r="R25" s="66">
        <v>-34.771420750068401</v>
      </c>
      <c r="S25" s="65">
        <v>12.6871724693638</v>
      </c>
      <c r="T25" s="65">
        <v>13.3543930741856</v>
      </c>
      <c r="U25" s="67">
        <v>-5.2590173770632598</v>
      </c>
    </row>
    <row r="26" spans="1:21" ht="12" thickBot="1">
      <c r="A26" s="50"/>
      <c r="B26" s="39" t="s">
        <v>24</v>
      </c>
      <c r="C26" s="40"/>
      <c r="D26" s="65">
        <v>487436.62339999998</v>
      </c>
      <c r="E26" s="65">
        <v>580266</v>
      </c>
      <c r="F26" s="66">
        <v>84.002271958033006</v>
      </c>
      <c r="G26" s="65">
        <v>461982.19650000002</v>
      </c>
      <c r="H26" s="66">
        <v>5.50982853729949</v>
      </c>
      <c r="I26" s="65">
        <v>89187.055800000002</v>
      </c>
      <c r="J26" s="66">
        <v>18.297159367693101</v>
      </c>
      <c r="K26" s="65">
        <v>95234.695600000006</v>
      </c>
      <c r="L26" s="66">
        <v>20.614364865465099</v>
      </c>
      <c r="M26" s="66">
        <v>-6.3502484697394002E-2</v>
      </c>
      <c r="N26" s="65">
        <v>9411594.2053999994</v>
      </c>
      <c r="O26" s="65">
        <v>62599527.063900001</v>
      </c>
      <c r="P26" s="65">
        <v>31719</v>
      </c>
      <c r="Q26" s="65">
        <v>44653</v>
      </c>
      <c r="R26" s="66">
        <v>-28.965579020446601</v>
      </c>
      <c r="S26" s="65">
        <v>15.3673389261957</v>
      </c>
      <c r="T26" s="65">
        <v>13.053835659418199</v>
      </c>
      <c r="U26" s="67">
        <v>15.054677181836601</v>
      </c>
    </row>
    <row r="27" spans="1:21" ht="12" thickBot="1">
      <c r="A27" s="50"/>
      <c r="B27" s="39" t="s">
        <v>25</v>
      </c>
      <c r="C27" s="40"/>
      <c r="D27" s="65">
        <v>209654.7414</v>
      </c>
      <c r="E27" s="65">
        <v>271286</v>
      </c>
      <c r="F27" s="66">
        <v>77.281813805356705</v>
      </c>
      <c r="G27" s="65">
        <v>288710.08590000001</v>
      </c>
      <c r="H27" s="66">
        <v>-27.382259353205399</v>
      </c>
      <c r="I27" s="65">
        <v>61731.029900000001</v>
      </c>
      <c r="J27" s="66">
        <v>29.4441372934292</v>
      </c>
      <c r="K27" s="65">
        <v>84647.256099999999</v>
      </c>
      <c r="L27" s="66">
        <v>29.319119848594099</v>
      </c>
      <c r="M27" s="66">
        <v>-0.270726155292351</v>
      </c>
      <c r="N27" s="65">
        <v>5183509.2364999996</v>
      </c>
      <c r="O27" s="65">
        <v>23905556.096700002</v>
      </c>
      <c r="P27" s="65">
        <v>29843</v>
      </c>
      <c r="Q27" s="65">
        <v>47193</v>
      </c>
      <c r="R27" s="66">
        <v>-36.7639268535588</v>
      </c>
      <c r="S27" s="65">
        <v>7.02525689106323</v>
      </c>
      <c r="T27" s="65">
        <v>7.1488350179052</v>
      </c>
      <c r="U27" s="67">
        <v>-1.7590549179656301</v>
      </c>
    </row>
    <row r="28" spans="1:21" ht="12" thickBot="1">
      <c r="A28" s="50"/>
      <c r="B28" s="39" t="s">
        <v>26</v>
      </c>
      <c r="C28" s="40"/>
      <c r="D28" s="65">
        <v>636426.83160000003</v>
      </c>
      <c r="E28" s="65">
        <v>782438</v>
      </c>
      <c r="F28" s="66">
        <v>81.338947188147799</v>
      </c>
      <c r="G28" s="65">
        <v>748356.23160000006</v>
      </c>
      <c r="H28" s="66">
        <v>-14.9567004687985</v>
      </c>
      <c r="I28" s="65">
        <v>42803.667699999998</v>
      </c>
      <c r="J28" s="66">
        <v>6.7256227384992604</v>
      </c>
      <c r="K28" s="65">
        <v>56700.963600000003</v>
      </c>
      <c r="L28" s="66">
        <v>7.5767343419820596</v>
      </c>
      <c r="M28" s="66">
        <v>-0.24509805508843199</v>
      </c>
      <c r="N28" s="65">
        <v>14020031.9309</v>
      </c>
      <c r="O28" s="65">
        <v>85457485.340000004</v>
      </c>
      <c r="P28" s="65">
        <v>36382</v>
      </c>
      <c r="Q28" s="65">
        <v>46487</v>
      </c>
      <c r="R28" s="66">
        <v>-21.737259879105999</v>
      </c>
      <c r="S28" s="65">
        <v>17.492903952504001</v>
      </c>
      <c r="T28" s="65">
        <v>18.904840561877499</v>
      </c>
      <c r="U28" s="67">
        <v>-8.07148208900683</v>
      </c>
    </row>
    <row r="29" spans="1:21" ht="12" thickBot="1">
      <c r="A29" s="50"/>
      <c r="B29" s="39" t="s">
        <v>27</v>
      </c>
      <c r="C29" s="40"/>
      <c r="D29" s="65">
        <v>589280.91310000001</v>
      </c>
      <c r="E29" s="65">
        <v>599868</v>
      </c>
      <c r="F29" s="66">
        <v>98.235097238058998</v>
      </c>
      <c r="G29" s="65">
        <v>583282.05539999995</v>
      </c>
      <c r="H29" s="66">
        <v>1.0284660130485599</v>
      </c>
      <c r="I29" s="65">
        <v>79683.3603</v>
      </c>
      <c r="J29" s="66">
        <v>13.522134949325601</v>
      </c>
      <c r="K29" s="65">
        <v>110747.7283</v>
      </c>
      <c r="L29" s="66">
        <v>18.9869939036702</v>
      </c>
      <c r="M29" s="66">
        <v>-0.28049666098658899</v>
      </c>
      <c r="N29" s="65">
        <v>11590270.340700001</v>
      </c>
      <c r="O29" s="65">
        <v>56816736.887199998</v>
      </c>
      <c r="P29" s="65">
        <v>73279</v>
      </c>
      <c r="Q29" s="65">
        <v>90063</v>
      </c>
      <c r="R29" s="66">
        <v>-18.635843798230098</v>
      </c>
      <c r="S29" s="65">
        <v>8.0416069146686002</v>
      </c>
      <c r="T29" s="65">
        <v>7.7673908608418598</v>
      </c>
      <c r="U29" s="67">
        <v>3.40996590279171</v>
      </c>
    </row>
    <row r="30" spans="1:21" ht="12" thickBot="1">
      <c r="A30" s="50"/>
      <c r="B30" s="39" t="s">
        <v>28</v>
      </c>
      <c r="C30" s="40"/>
      <c r="D30" s="65">
        <v>797343.1949</v>
      </c>
      <c r="E30" s="65">
        <v>1101071</v>
      </c>
      <c r="F30" s="66">
        <v>72.415238881053099</v>
      </c>
      <c r="G30" s="65">
        <v>1085330.3319999999</v>
      </c>
      <c r="H30" s="66">
        <v>-26.534514756379298</v>
      </c>
      <c r="I30" s="65">
        <v>120133.9369</v>
      </c>
      <c r="J30" s="66">
        <v>15.066778981548399</v>
      </c>
      <c r="K30" s="65">
        <v>180706.1605</v>
      </c>
      <c r="L30" s="66">
        <v>16.649876555739699</v>
      </c>
      <c r="M30" s="66">
        <v>-0.33519733600891799</v>
      </c>
      <c r="N30" s="65">
        <v>18153821.199900001</v>
      </c>
      <c r="O30" s="65">
        <v>97413559.889799997</v>
      </c>
      <c r="P30" s="65">
        <v>49567</v>
      </c>
      <c r="Q30" s="65">
        <v>70576</v>
      </c>
      <c r="R30" s="66">
        <v>-29.767909771027</v>
      </c>
      <c r="S30" s="65">
        <v>16.086170131337401</v>
      </c>
      <c r="T30" s="65">
        <v>16.400411039163501</v>
      </c>
      <c r="U30" s="67">
        <v>-1.9534849206517899</v>
      </c>
    </row>
    <row r="31" spans="1:21" ht="12" thickBot="1">
      <c r="A31" s="50"/>
      <c r="B31" s="39" t="s">
        <v>29</v>
      </c>
      <c r="C31" s="40"/>
      <c r="D31" s="65">
        <v>560452.73309999995</v>
      </c>
      <c r="E31" s="65">
        <v>788024</v>
      </c>
      <c r="F31" s="66">
        <v>71.121277156533296</v>
      </c>
      <c r="G31" s="65">
        <v>1057790.2899</v>
      </c>
      <c r="H31" s="66">
        <v>-47.0166498547663</v>
      </c>
      <c r="I31" s="65">
        <v>45466.839800000002</v>
      </c>
      <c r="J31" s="66">
        <v>8.1125199530229608</v>
      </c>
      <c r="K31" s="65">
        <v>-3199.9272000000001</v>
      </c>
      <c r="L31" s="66">
        <v>-0.30251054774784403</v>
      </c>
      <c r="M31" s="66">
        <v>-15.2087106856681</v>
      </c>
      <c r="N31" s="65">
        <v>17694640.3281</v>
      </c>
      <c r="O31" s="65">
        <v>100059463.5985</v>
      </c>
      <c r="P31" s="65">
        <v>20459</v>
      </c>
      <c r="Q31" s="65">
        <v>27667</v>
      </c>
      <c r="R31" s="66">
        <v>-26.052698160263098</v>
      </c>
      <c r="S31" s="65">
        <v>27.3939456034019</v>
      </c>
      <c r="T31" s="65">
        <v>27.5146075721979</v>
      </c>
      <c r="U31" s="67">
        <v>-0.440469476514605</v>
      </c>
    </row>
    <row r="32" spans="1:21" ht="12" thickBot="1">
      <c r="A32" s="50"/>
      <c r="B32" s="39" t="s">
        <v>30</v>
      </c>
      <c r="C32" s="40"/>
      <c r="D32" s="65">
        <v>132017.0858</v>
      </c>
      <c r="E32" s="65">
        <v>142565</v>
      </c>
      <c r="F32" s="66">
        <v>92.601329779398895</v>
      </c>
      <c r="G32" s="65">
        <v>148742.4675</v>
      </c>
      <c r="H32" s="66">
        <v>-11.2445234915845</v>
      </c>
      <c r="I32" s="65">
        <v>38841.5504</v>
      </c>
      <c r="J32" s="66">
        <v>29.421608699076401</v>
      </c>
      <c r="K32" s="65">
        <v>37620.940699999999</v>
      </c>
      <c r="L32" s="66">
        <v>25.292669492658501</v>
      </c>
      <c r="M32" s="66">
        <v>3.2444954253895E-2</v>
      </c>
      <c r="N32" s="65">
        <v>2859781.4933000002</v>
      </c>
      <c r="O32" s="65">
        <v>14239599.6963</v>
      </c>
      <c r="P32" s="65">
        <v>24979</v>
      </c>
      <c r="Q32" s="65">
        <v>33635</v>
      </c>
      <c r="R32" s="66">
        <v>-25.735097368812301</v>
      </c>
      <c r="S32" s="65">
        <v>5.2851229352656199</v>
      </c>
      <c r="T32" s="65">
        <v>5.29139167831128</v>
      </c>
      <c r="U32" s="67">
        <v>-0.118611111272949</v>
      </c>
    </row>
    <row r="33" spans="1:21" ht="12" thickBot="1">
      <c r="A33" s="50"/>
      <c r="B33" s="39" t="s">
        <v>31</v>
      </c>
      <c r="C33" s="40"/>
      <c r="D33" s="65">
        <v>4.7008000000000001</v>
      </c>
      <c r="E33" s="68"/>
      <c r="F33" s="68"/>
      <c r="G33" s="65">
        <v>55.444000000000003</v>
      </c>
      <c r="H33" s="66">
        <v>-91.521535242767499</v>
      </c>
      <c r="I33" s="65">
        <v>1.6034999999999999</v>
      </c>
      <c r="J33" s="66">
        <v>34.111215112321297</v>
      </c>
      <c r="K33" s="65">
        <v>10.0189</v>
      </c>
      <c r="L33" s="66">
        <v>18.070305172786998</v>
      </c>
      <c r="M33" s="66">
        <v>-0.83995248979428905</v>
      </c>
      <c r="N33" s="65">
        <v>254.65819999999999</v>
      </c>
      <c r="O33" s="65">
        <v>3434.6386000000002</v>
      </c>
      <c r="P33" s="65">
        <v>6</v>
      </c>
      <c r="Q33" s="65">
        <v>8</v>
      </c>
      <c r="R33" s="66">
        <v>-25</v>
      </c>
      <c r="S33" s="65">
        <v>0.78346666666666698</v>
      </c>
      <c r="T33" s="65">
        <v>-4.2049374999999998</v>
      </c>
      <c r="U33" s="67">
        <v>636.70917716133397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68300.226899999994</v>
      </c>
      <c r="E35" s="65">
        <v>108108</v>
      </c>
      <c r="F35" s="66">
        <v>63.177773060273097</v>
      </c>
      <c r="G35" s="65">
        <v>89786.9035</v>
      </c>
      <c r="H35" s="66">
        <v>-23.930746871118</v>
      </c>
      <c r="I35" s="65">
        <v>7731.9254000000001</v>
      </c>
      <c r="J35" s="66">
        <v>11.3204973847605</v>
      </c>
      <c r="K35" s="65">
        <v>12225.6729</v>
      </c>
      <c r="L35" s="66">
        <v>13.6163208925008</v>
      </c>
      <c r="M35" s="66">
        <v>-0.36756647562523898</v>
      </c>
      <c r="N35" s="65">
        <v>1732493.0168000001</v>
      </c>
      <c r="O35" s="65">
        <v>18945108.209800001</v>
      </c>
      <c r="P35" s="65">
        <v>4966</v>
      </c>
      <c r="Q35" s="65">
        <v>7104</v>
      </c>
      <c r="R35" s="66">
        <v>-30.095720720720699</v>
      </c>
      <c r="S35" s="65">
        <v>13.753569653644799</v>
      </c>
      <c r="T35" s="65">
        <v>13.533509389076601</v>
      </c>
      <c r="U35" s="67">
        <v>1.6000229039439999</v>
      </c>
    </row>
    <row r="36" spans="1:21" ht="12" thickBot="1">
      <c r="A36" s="50"/>
      <c r="B36" s="39" t="s">
        <v>37</v>
      </c>
      <c r="C36" s="40"/>
      <c r="D36" s="68"/>
      <c r="E36" s="65">
        <v>559157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388176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244600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200298.29010000001</v>
      </c>
      <c r="E39" s="65">
        <v>327270</v>
      </c>
      <c r="F39" s="66">
        <v>61.202765331377798</v>
      </c>
      <c r="G39" s="65">
        <v>457257.04300000001</v>
      </c>
      <c r="H39" s="66">
        <v>-56.1956905494838</v>
      </c>
      <c r="I39" s="65">
        <v>10276.468500000001</v>
      </c>
      <c r="J39" s="66">
        <v>5.13058224055204</v>
      </c>
      <c r="K39" s="65">
        <v>26731.391899999999</v>
      </c>
      <c r="L39" s="66">
        <v>5.8460317471807697</v>
      </c>
      <c r="M39" s="66">
        <v>-0.61556552915600304</v>
      </c>
      <c r="N39" s="65">
        <v>4850551.6988000004</v>
      </c>
      <c r="O39" s="65">
        <v>27967495.833999999</v>
      </c>
      <c r="P39" s="65">
        <v>317</v>
      </c>
      <c r="Q39" s="65">
        <v>495</v>
      </c>
      <c r="R39" s="66">
        <v>-35.959595959596001</v>
      </c>
      <c r="S39" s="65">
        <v>631.85580473186099</v>
      </c>
      <c r="T39" s="65">
        <v>700.96693434343399</v>
      </c>
      <c r="U39" s="67">
        <v>-10.9378008548804</v>
      </c>
    </row>
    <row r="40" spans="1:21" ht="12" thickBot="1">
      <c r="A40" s="50"/>
      <c r="B40" s="39" t="s">
        <v>34</v>
      </c>
      <c r="C40" s="40"/>
      <c r="D40" s="65">
        <v>323103.85279999999</v>
      </c>
      <c r="E40" s="65">
        <v>331269</v>
      </c>
      <c r="F40" s="66">
        <v>97.5351912795945</v>
      </c>
      <c r="G40" s="65">
        <v>396669.533</v>
      </c>
      <c r="H40" s="66">
        <v>-18.545835785174901</v>
      </c>
      <c r="I40" s="65">
        <v>23366.721799999999</v>
      </c>
      <c r="J40" s="66">
        <v>7.23195393601942</v>
      </c>
      <c r="K40" s="65">
        <v>39098.575900000003</v>
      </c>
      <c r="L40" s="66">
        <v>9.8567126152337998</v>
      </c>
      <c r="M40" s="66">
        <v>-0.40236386461328899</v>
      </c>
      <c r="N40" s="65">
        <v>8593268.2576000001</v>
      </c>
      <c r="O40" s="65">
        <v>56581589.396300003</v>
      </c>
      <c r="P40" s="65">
        <v>1892</v>
      </c>
      <c r="Q40" s="65">
        <v>2526</v>
      </c>
      <c r="R40" s="66">
        <v>-25.098970704671402</v>
      </c>
      <c r="S40" s="65">
        <v>170.77370655391101</v>
      </c>
      <c r="T40" s="65">
        <v>216.97773178938999</v>
      </c>
      <c r="U40" s="67">
        <v>-27.055702056155301</v>
      </c>
    </row>
    <row r="41" spans="1:21" ht="12" thickBot="1">
      <c r="A41" s="50"/>
      <c r="B41" s="39" t="s">
        <v>40</v>
      </c>
      <c r="C41" s="40"/>
      <c r="D41" s="68"/>
      <c r="E41" s="65">
        <v>164149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65952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31450.538499999999</v>
      </c>
      <c r="E43" s="71"/>
      <c r="F43" s="71"/>
      <c r="G43" s="70">
        <v>101690.569</v>
      </c>
      <c r="H43" s="72">
        <v>-69.072315349125404</v>
      </c>
      <c r="I43" s="70">
        <v>2763.8699000000001</v>
      </c>
      <c r="J43" s="72">
        <v>8.7879891150353409</v>
      </c>
      <c r="K43" s="70">
        <v>15849.1957</v>
      </c>
      <c r="L43" s="72">
        <v>15.585708542942699</v>
      </c>
      <c r="M43" s="72">
        <v>-0.82561450105635303</v>
      </c>
      <c r="N43" s="70">
        <v>513932.15639999998</v>
      </c>
      <c r="O43" s="70">
        <v>4011123.7456</v>
      </c>
      <c r="P43" s="70">
        <v>38</v>
      </c>
      <c r="Q43" s="70">
        <v>45</v>
      </c>
      <c r="R43" s="72">
        <v>-15.5555555555556</v>
      </c>
      <c r="S43" s="70">
        <v>827.64575000000002</v>
      </c>
      <c r="T43" s="70">
        <v>1680.8136222222199</v>
      </c>
      <c r="U43" s="73">
        <v>-103.083701235972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73828</v>
      </c>
      <c r="D2" s="32">
        <v>607577.86824273504</v>
      </c>
      <c r="E2" s="32">
        <v>784465.24987350404</v>
      </c>
      <c r="F2" s="32">
        <v>-176887.381630769</v>
      </c>
      <c r="G2" s="32">
        <v>784465.24987350404</v>
      </c>
      <c r="H2" s="32">
        <v>-0.29113532746406801</v>
      </c>
    </row>
    <row r="3" spans="1:8" ht="14.25">
      <c r="A3" s="32">
        <v>2</v>
      </c>
      <c r="B3" s="33">
        <v>13</v>
      </c>
      <c r="C3" s="32">
        <v>10156.39</v>
      </c>
      <c r="D3" s="32">
        <v>71974.406565516998</v>
      </c>
      <c r="E3" s="32">
        <v>57345.789280909201</v>
      </c>
      <c r="F3" s="32">
        <v>14628.617284607801</v>
      </c>
      <c r="G3" s="32">
        <v>57345.789280909201</v>
      </c>
      <c r="H3" s="32">
        <v>0.203247487303583</v>
      </c>
    </row>
    <row r="4" spans="1:8" ht="14.25">
      <c r="A4" s="32">
        <v>3</v>
      </c>
      <c r="B4" s="33">
        <v>14</v>
      </c>
      <c r="C4" s="32">
        <v>102482</v>
      </c>
      <c r="D4" s="32">
        <v>108201.834998291</v>
      </c>
      <c r="E4" s="32">
        <v>82825.188574358996</v>
      </c>
      <c r="F4" s="32">
        <v>25376.646423931601</v>
      </c>
      <c r="G4" s="32">
        <v>82825.188574358996</v>
      </c>
      <c r="H4" s="32">
        <v>0.23453064751011399</v>
      </c>
    </row>
    <row r="5" spans="1:8" ht="14.25">
      <c r="A5" s="32">
        <v>4</v>
      </c>
      <c r="B5" s="33">
        <v>15</v>
      </c>
      <c r="C5" s="32">
        <v>7473</v>
      </c>
      <c r="D5" s="32">
        <v>53222.017990598302</v>
      </c>
      <c r="E5" s="32">
        <v>43565.599058119697</v>
      </c>
      <c r="F5" s="32">
        <v>9656.4189324786294</v>
      </c>
      <c r="G5" s="32">
        <v>43565.599058119697</v>
      </c>
      <c r="H5" s="32">
        <v>0.18143654256372699</v>
      </c>
    </row>
    <row r="6" spans="1:8" ht="14.25">
      <c r="A6" s="32">
        <v>5</v>
      </c>
      <c r="B6" s="33">
        <v>16</v>
      </c>
      <c r="C6" s="32">
        <v>3022</v>
      </c>
      <c r="D6" s="32">
        <v>103633.788180342</v>
      </c>
      <c r="E6" s="32">
        <v>84571.160188034206</v>
      </c>
      <c r="F6" s="32">
        <v>19062.627992307702</v>
      </c>
      <c r="G6" s="32">
        <v>84571.160188034206</v>
      </c>
      <c r="H6" s="32">
        <v>0.18394220965015001</v>
      </c>
    </row>
    <row r="7" spans="1:8" ht="14.25">
      <c r="A7" s="32">
        <v>6</v>
      </c>
      <c r="B7" s="33">
        <v>17</v>
      </c>
      <c r="C7" s="32">
        <v>20609</v>
      </c>
      <c r="D7" s="32">
        <v>248729.15058205099</v>
      </c>
      <c r="E7" s="32">
        <v>195159.200171795</v>
      </c>
      <c r="F7" s="32">
        <v>53569.950410256402</v>
      </c>
      <c r="G7" s="32">
        <v>195159.200171795</v>
      </c>
      <c r="H7" s="32">
        <v>0.215374636567115</v>
      </c>
    </row>
    <row r="8" spans="1:8" ht="14.25">
      <c r="A8" s="32">
        <v>7</v>
      </c>
      <c r="B8" s="33">
        <v>18</v>
      </c>
      <c r="C8" s="32">
        <v>35659</v>
      </c>
      <c r="D8" s="32">
        <v>116719.89434957301</v>
      </c>
      <c r="E8" s="32">
        <v>97227.0209290598</v>
      </c>
      <c r="F8" s="32">
        <v>19492.873420512798</v>
      </c>
      <c r="G8" s="32">
        <v>97227.0209290598</v>
      </c>
      <c r="H8" s="32">
        <v>0.16700557800482799</v>
      </c>
    </row>
    <row r="9" spans="1:8" ht="14.25">
      <c r="A9" s="32">
        <v>8</v>
      </c>
      <c r="B9" s="33">
        <v>19</v>
      </c>
      <c r="C9" s="32">
        <v>23047</v>
      </c>
      <c r="D9" s="32">
        <v>100113.59920854701</v>
      </c>
      <c r="E9" s="32">
        <v>86441.554940170899</v>
      </c>
      <c r="F9" s="32">
        <v>13672.044268376099</v>
      </c>
      <c r="G9" s="32">
        <v>86441.554940170899</v>
      </c>
      <c r="H9" s="32">
        <v>0.13656530557747501</v>
      </c>
    </row>
    <row r="10" spans="1:8" ht="14.25">
      <c r="A10" s="32">
        <v>9</v>
      </c>
      <c r="B10" s="33">
        <v>21</v>
      </c>
      <c r="C10" s="32">
        <v>182837</v>
      </c>
      <c r="D10" s="32">
        <v>716153.96259999997</v>
      </c>
      <c r="E10" s="32">
        <v>705232.41520000005</v>
      </c>
      <c r="F10" s="32">
        <v>10921.547399999999</v>
      </c>
      <c r="G10" s="32">
        <v>705232.41520000005</v>
      </c>
      <c r="H10" s="32">
        <v>1.5250278529981599E-2</v>
      </c>
    </row>
    <row r="11" spans="1:8" ht="14.25">
      <c r="A11" s="32">
        <v>10</v>
      </c>
      <c r="B11" s="33">
        <v>22</v>
      </c>
      <c r="C11" s="32">
        <v>58697</v>
      </c>
      <c r="D11" s="32">
        <v>762079.61867948703</v>
      </c>
      <c r="E11" s="32">
        <v>737204.81330256397</v>
      </c>
      <c r="F11" s="32">
        <v>24874.805376923101</v>
      </c>
      <c r="G11" s="32">
        <v>737204.81330256397</v>
      </c>
      <c r="H11" s="32">
        <v>3.2640691034390198E-2</v>
      </c>
    </row>
    <row r="12" spans="1:8" ht="14.25">
      <c r="A12" s="32">
        <v>11</v>
      </c>
      <c r="B12" s="33">
        <v>23</v>
      </c>
      <c r="C12" s="32">
        <v>162206.935</v>
      </c>
      <c r="D12" s="32">
        <v>1245026.1686786299</v>
      </c>
      <c r="E12" s="32">
        <v>1073810.9881555601</v>
      </c>
      <c r="F12" s="32">
        <v>171215.180523077</v>
      </c>
      <c r="G12" s="32">
        <v>1073810.9881555601</v>
      </c>
      <c r="H12" s="32">
        <v>0.13751934283019199</v>
      </c>
    </row>
    <row r="13" spans="1:8" ht="14.25">
      <c r="A13" s="32">
        <v>12</v>
      </c>
      <c r="B13" s="33">
        <v>24</v>
      </c>
      <c r="C13" s="32">
        <v>23079.15</v>
      </c>
      <c r="D13" s="32">
        <v>508129.98095042701</v>
      </c>
      <c r="E13" s="32">
        <v>454027.04968717898</v>
      </c>
      <c r="F13" s="32">
        <v>54102.931263247898</v>
      </c>
      <c r="G13" s="32">
        <v>454027.04968717898</v>
      </c>
      <c r="H13" s="32">
        <v>0.10647458975369201</v>
      </c>
    </row>
    <row r="14" spans="1:8" ht="14.25">
      <c r="A14" s="32">
        <v>13</v>
      </c>
      <c r="B14" s="33">
        <v>25</v>
      </c>
      <c r="C14" s="32">
        <v>61219</v>
      </c>
      <c r="D14" s="32">
        <v>675504.81099999999</v>
      </c>
      <c r="E14" s="32">
        <v>639843.78859999997</v>
      </c>
      <c r="F14" s="32">
        <v>35661.022400000002</v>
      </c>
      <c r="G14" s="32">
        <v>639843.78859999997</v>
      </c>
      <c r="H14" s="32">
        <v>5.2791663092981299E-2</v>
      </c>
    </row>
    <row r="15" spans="1:8" ht="14.25">
      <c r="A15" s="32">
        <v>14</v>
      </c>
      <c r="B15" s="33">
        <v>26</v>
      </c>
      <c r="C15" s="32">
        <v>110281</v>
      </c>
      <c r="D15" s="32">
        <v>311856.68415128201</v>
      </c>
      <c r="E15" s="32">
        <v>273780.22353846201</v>
      </c>
      <c r="F15" s="32">
        <v>38076.460612820498</v>
      </c>
      <c r="G15" s="32">
        <v>273780.22353846201</v>
      </c>
      <c r="H15" s="32">
        <v>0.122096022140573</v>
      </c>
    </row>
    <row r="16" spans="1:8" ht="14.25">
      <c r="A16" s="32">
        <v>15</v>
      </c>
      <c r="B16" s="33">
        <v>27</v>
      </c>
      <c r="C16" s="32">
        <v>124707.4</v>
      </c>
      <c r="D16" s="32">
        <v>828749.01910000003</v>
      </c>
      <c r="E16" s="32">
        <v>710251.63829999999</v>
      </c>
      <c r="F16" s="32">
        <v>118497.3808</v>
      </c>
      <c r="G16" s="32">
        <v>710251.63829999999</v>
      </c>
      <c r="H16" s="32">
        <v>0.14298343415077</v>
      </c>
    </row>
    <row r="17" spans="1:8" ht="14.25">
      <c r="A17" s="32">
        <v>16</v>
      </c>
      <c r="B17" s="33">
        <v>29</v>
      </c>
      <c r="C17" s="32">
        <v>160839</v>
      </c>
      <c r="D17" s="32">
        <v>1956069.5328837601</v>
      </c>
      <c r="E17" s="32">
        <v>1812275.08387778</v>
      </c>
      <c r="F17" s="32">
        <v>143794.44900598301</v>
      </c>
      <c r="G17" s="32">
        <v>1812275.08387778</v>
      </c>
      <c r="H17" s="32">
        <v>7.3511931242031106E-2</v>
      </c>
    </row>
    <row r="18" spans="1:8" ht="14.25">
      <c r="A18" s="32">
        <v>17</v>
      </c>
      <c r="B18" s="33">
        <v>31</v>
      </c>
      <c r="C18" s="32">
        <v>27156.400000000001</v>
      </c>
      <c r="D18" s="32">
        <v>185257.08034678199</v>
      </c>
      <c r="E18" s="32">
        <v>152559.41663467899</v>
      </c>
      <c r="F18" s="32">
        <v>32697.6637121024</v>
      </c>
      <c r="G18" s="32">
        <v>152559.41663467899</v>
      </c>
      <c r="H18" s="32">
        <v>0.176498861208953</v>
      </c>
    </row>
    <row r="19" spans="1:8" ht="14.25">
      <c r="A19" s="32">
        <v>18</v>
      </c>
      <c r="B19" s="33">
        <v>32</v>
      </c>
      <c r="C19" s="32">
        <v>10169.779</v>
      </c>
      <c r="D19" s="32">
        <v>151154.96913206999</v>
      </c>
      <c r="E19" s="32">
        <v>136937.300846055</v>
      </c>
      <c r="F19" s="32">
        <v>14217.668286014899</v>
      </c>
      <c r="G19" s="32">
        <v>136937.300846055</v>
      </c>
      <c r="H19" s="32">
        <v>9.4060210971908698E-2</v>
      </c>
    </row>
    <row r="20" spans="1:8" ht="14.25">
      <c r="A20" s="32">
        <v>19</v>
      </c>
      <c r="B20" s="33">
        <v>33</v>
      </c>
      <c r="C20" s="32">
        <v>50353.262000000002</v>
      </c>
      <c r="D20" s="32">
        <v>487436.63246462401</v>
      </c>
      <c r="E20" s="32">
        <v>398249.507877436</v>
      </c>
      <c r="F20" s="32">
        <v>89187.124587188606</v>
      </c>
      <c r="G20" s="32">
        <v>398249.507877436</v>
      </c>
      <c r="H20" s="32">
        <v>0.18297173139456499</v>
      </c>
    </row>
    <row r="21" spans="1:8" ht="14.25">
      <c r="A21" s="32">
        <v>20</v>
      </c>
      <c r="B21" s="33">
        <v>34</v>
      </c>
      <c r="C21" s="32">
        <v>42148.508999999998</v>
      </c>
      <c r="D21" s="32">
        <v>209654.71463887801</v>
      </c>
      <c r="E21" s="32">
        <v>147923.715442179</v>
      </c>
      <c r="F21" s="32">
        <v>61730.999196698402</v>
      </c>
      <c r="G21" s="32">
        <v>147923.715442179</v>
      </c>
      <c r="H21" s="32">
        <v>0.29444126407091697</v>
      </c>
    </row>
    <row r="22" spans="1:8" ht="14.25">
      <c r="A22" s="32">
        <v>21</v>
      </c>
      <c r="B22" s="33">
        <v>35</v>
      </c>
      <c r="C22" s="32">
        <v>29821.797999999999</v>
      </c>
      <c r="D22" s="32">
        <v>636426.83171681396</v>
      </c>
      <c r="E22" s="32">
        <v>593623.15643279604</v>
      </c>
      <c r="F22" s="32">
        <v>42803.675284018304</v>
      </c>
      <c r="G22" s="32">
        <v>593623.15643279604</v>
      </c>
      <c r="H22" s="32">
        <v>6.7256239289207598E-2</v>
      </c>
    </row>
    <row r="23" spans="1:8" ht="14.25">
      <c r="A23" s="32">
        <v>22</v>
      </c>
      <c r="B23" s="33">
        <v>36</v>
      </c>
      <c r="C23" s="32">
        <v>137504.82</v>
      </c>
      <c r="D23" s="32">
        <v>589280.91335752199</v>
      </c>
      <c r="E23" s="32">
        <v>509597.59107515001</v>
      </c>
      <c r="F23" s="32">
        <v>79683.322282371897</v>
      </c>
      <c r="G23" s="32">
        <v>509597.59107515001</v>
      </c>
      <c r="H23" s="32">
        <v>0.135221284918874</v>
      </c>
    </row>
    <row r="24" spans="1:8" ht="14.25">
      <c r="A24" s="32">
        <v>23</v>
      </c>
      <c r="B24" s="33">
        <v>37</v>
      </c>
      <c r="C24" s="32">
        <v>77783.703999999998</v>
      </c>
      <c r="D24" s="32">
        <v>797343.19256637199</v>
      </c>
      <c r="E24" s="32">
        <v>677209.23419479502</v>
      </c>
      <c r="F24" s="32">
        <v>120133.958371577</v>
      </c>
      <c r="G24" s="32">
        <v>677209.23419479502</v>
      </c>
      <c r="H24" s="32">
        <v>0.15066781718535399</v>
      </c>
    </row>
    <row r="25" spans="1:8" ht="14.25">
      <c r="A25" s="32">
        <v>24</v>
      </c>
      <c r="B25" s="33">
        <v>38</v>
      </c>
      <c r="C25" s="32">
        <v>116211.17</v>
      </c>
      <c r="D25" s="32">
        <v>560452.73174513294</v>
      </c>
      <c r="E25" s="32">
        <v>514985.889810619</v>
      </c>
      <c r="F25" s="32">
        <v>45466.841934513301</v>
      </c>
      <c r="G25" s="32">
        <v>514985.889810619</v>
      </c>
      <c r="H25" s="32">
        <v>8.1125203534897605E-2</v>
      </c>
    </row>
    <row r="26" spans="1:8" ht="14.25">
      <c r="A26" s="32">
        <v>25</v>
      </c>
      <c r="B26" s="33">
        <v>39</v>
      </c>
      <c r="C26" s="32">
        <v>87516.361999999994</v>
      </c>
      <c r="D26" s="32">
        <v>132017.02593801499</v>
      </c>
      <c r="E26" s="32">
        <v>93175.518813563904</v>
      </c>
      <c r="F26" s="32">
        <v>38841.507124451397</v>
      </c>
      <c r="G26" s="32">
        <v>93175.518813563904</v>
      </c>
      <c r="H26" s="32">
        <v>0.29421589259773401</v>
      </c>
    </row>
    <row r="27" spans="1:8" ht="14.25">
      <c r="A27" s="32">
        <v>26</v>
      </c>
      <c r="B27" s="33">
        <v>40</v>
      </c>
      <c r="C27" s="32">
        <v>1</v>
      </c>
      <c r="D27" s="32">
        <v>4.7008000000000001</v>
      </c>
      <c r="E27" s="32">
        <v>3.0973000000000002</v>
      </c>
      <c r="F27" s="32">
        <v>1.6034999999999999</v>
      </c>
      <c r="G27" s="32">
        <v>3.0973000000000002</v>
      </c>
      <c r="H27" s="32">
        <v>0.34111215112321303</v>
      </c>
    </row>
    <row r="28" spans="1:8" ht="14.25">
      <c r="A28" s="32">
        <v>27</v>
      </c>
      <c r="B28" s="33">
        <v>42</v>
      </c>
      <c r="C28" s="32">
        <v>4408.97</v>
      </c>
      <c r="D28" s="32">
        <v>68300.226599999995</v>
      </c>
      <c r="E28" s="32">
        <v>60568.297100000003</v>
      </c>
      <c r="F28" s="32">
        <v>7731.9295000000002</v>
      </c>
      <c r="G28" s="32">
        <v>60568.297100000003</v>
      </c>
      <c r="H28" s="32">
        <v>0.113205034373927</v>
      </c>
    </row>
    <row r="29" spans="1:8" ht="14.25">
      <c r="A29" s="32">
        <v>28</v>
      </c>
      <c r="B29" s="33">
        <v>75</v>
      </c>
      <c r="C29" s="32">
        <v>319</v>
      </c>
      <c r="D29" s="32">
        <v>200298.290598291</v>
      </c>
      <c r="E29" s="32">
        <v>190021.82478632501</v>
      </c>
      <c r="F29" s="32">
        <v>10276.4658119658</v>
      </c>
      <c r="G29" s="32">
        <v>190021.82478632501</v>
      </c>
      <c r="H29" s="32">
        <v>5.1305808857729299E-2</v>
      </c>
    </row>
    <row r="30" spans="1:8" ht="14.25">
      <c r="A30" s="32">
        <v>29</v>
      </c>
      <c r="B30" s="33">
        <v>76</v>
      </c>
      <c r="C30" s="32">
        <v>1901</v>
      </c>
      <c r="D30" s="32">
        <v>323103.84266495699</v>
      </c>
      <c r="E30" s="32">
        <v>299737.12628803402</v>
      </c>
      <c r="F30" s="32">
        <v>23366.716376923101</v>
      </c>
      <c r="G30" s="32">
        <v>299737.12628803402</v>
      </c>
      <c r="H30" s="32">
        <v>7.2319524844380201E-2</v>
      </c>
    </row>
    <row r="31" spans="1:8" ht="14.25">
      <c r="A31" s="32">
        <v>30</v>
      </c>
      <c r="B31" s="33">
        <v>99</v>
      </c>
      <c r="C31" s="32">
        <v>38</v>
      </c>
      <c r="D31" s="32">
        <v>31450.5386884502</v>
      </c>
      <c r="E31" s="32">
        <v>28686.668391195799</v>
      </c>
      <c r="F31" s="32">
        <v>2763.8702972543701</v>
      </c>
      <c r="G31" s="32">
        <v>28686.668391195799</v>
      </c>
      <c r="H31" s="32">
        <v>8.7879903254864195E-2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2014-03-18T00:36:52Z</dcterms:modified>
</cp:coreProperties>
</file>