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<sst xmlns="http://schemas.openxmlformats.org/spreadsheetml/2006/main" count="114" uniqueCount="71">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</sst>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12503144.401699999</v>
      </c>
      <c r="F3" s="25">
        <f>RA!I7</f>
        <v>1458253.9276999999</v>
      </c>
      <c r="G3" s="16">
        <f>E3-F3</f>
        <v>11044890.473999999</v>
      </c>
      <c r="H3" s="27">
        <f>RA!J7</f>
        <v>11.6630975445003</v>
      </c>
      <c r="I3" s="20">
        <f>SUM(I4:I39)</f>
        <v>12503147.346376132</v>
      </c>
      <c r="J3" s="21">
        <f>SUM(J4:J39)</f>
        <v>11044890.529160328</v>
      </c>
      <c r="K3" s="22">
        <f>E3-I3</f>
        <v>-2.9446761328727007</v>
      </c>
      <c r="L3" s="22">
        <f>G3-J3</f>
        <v>-5.516032874584198E-2</v>
      </c>
    </row>
    <row r="4" spans="1:12">
      <c r="A4" s="59">
        <f>RA!A8</f>
        <v>41716</v>
      </c>
      <c r="B4" s="12">
        <v>12</v>
      </c>
      <c r="C4" s="56" t="s">
        <v>6</v>
      </c>
      <c r="D4" s="56"/>
      <c r="E4" s="15">
        <f>VLOOKUP(C4,RA!B8:D39,3,0)</f>
        <v>584381.74739999999</v>
      </c>
      <c r="F4" s="25">
        <f>VLOOKUP(C4,RA!B8:I43,8,0)</f>
        <v>58499.810100000002</v>
      </c>
      <c r="G4" s="16">
        <f t="shared" ref="G4:G39" si="0">E4-F4</f>
        <v>525881.93729999999</v>
      </c>
      <c r="H4" s="27">
        <f>RA!J8</f>
        <v>10.0105471055991</v>
      </c>
      <c r="I4" s="20">
        <f>VLOOKUP(B4,RMS!B:D,3,FALSE)</f>
        <v>584382.12240341899</v>
      </c>
      <c r="J4" s="21">
        <f>VLOOKUP(B4,RMS!B:E,4,FALSE)</f>
        <v>525881.93901367497</v>
      </c>
      <c r="K4" s="22">
        <f t="shared" ref="K4:K39" si="1">E4-I4</f>
        <v>-0.37500341900158674</v>
      </c>
      <c r="L4" s="22">
        <f t="shared" ref="L4:L39" si="2">G4-J4</f>
        <v>-1.7136749811470509E-3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73093.537599999996</v>
      </c>
      <c r="F5" s="25">
        <f>VLOOKUP(C5,RA!B9:I44,8,0)</f>
        <v>15536.744199999999</v>
      </c>
      <c r="G5" s="16">
        <f t="shared" si="0"/>
        <v>57556.793399999995</v>
      </c>
      <c r="H5" s="27">
        <f>RA!J9</f>
        <v>21.255975165717</v>
      </c>
      <c r="I5" s="20">
        <f>VLOOKUP(B5,RMS!B:D,3,FALSE)</f>
        <v>73093.548314106301</v>
      </c>
      <c r="J5" s="21">
        <f>VLOOKUP(B5,RMS!B:E,4,FALSE)</f>
        <v>57556.791968640799</v>
      </c>
      <c r="K5" s="22">
        <f t="shared" si="1"/>
        <v>-1.071410630538594E-2</v>
      </c>
      <c r="L5" s="22">
        <f t="shared" si="2"/>
        <v>1.4313591964310035E-3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105787.3556</v>
      </c>
      <c r="F6" s="25">
        <f>VLOOKUP(C6,RA!B10:I45,8,0)</f>
        <v>23632.625700000001</v>
      </c>
      <c r="G6" s="16">
        <f t="shared" si="0"/>
        <v>82154.729899999991</v>
      </c>
      <c r="H6" s="27">
        <f>RA!J10</f>
        <v>22.339745204860801</v>
      </c>
      <c r="I6" s="20">
        <f>VLOOKUP(B6,RMS!B:D,3,FALSE)</f>
        <v>105789.075128205</v>
      </c>
      <c r="J6" s="21">
        <f>VLOOKUP(B6,RMS!B:E,4,FALSE)</f>
        <v>82154.730210256399</v>
      </c>
      <c r="K6" s="22">
        <f t="shared" si="1"/>
        <v>-1.7195282050088281</v>
      </c>
      <c r="L6" s="22">
        <f t="shared" si="2"/>
        <v>-3.1025640782900155E-4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49587.917300000001</v>
      </c>
      <c r="F7" s="25">
        <f>VLOOKUP(C7,RA!B11:I46,8,0)</f>
        <v>8247.5382000000009</v>
      </c>
      <c r="G7" s="16">
        <f t="shared" si="0"/>
        <v>41340.379099999998</v>
      </c>
      <c r="H7" s="27">
        <f>RA!J11</f>
        <v>16.632152849057</v>
      </c>
      <c r="I7" s="20">
        <f>VLOOKUP(B7,RMS!B:D,3,FALSE)</f>
        <v>49587.934861538502</v>
      </c>
      <c r="J7" s="21">
        <f>VLOOKUP(B7,RMS!B:E,4,FALSE)</f>
        <v>41340.379052136799</v>
      </c>
      <c r="K7" s="22">
        <f t="shared" si="1"/>
        <v>-1.7561538501468021E-2</v>
      </c>
      <c r="L7" s="22">
        <f t="shared" si="2"/>
        <v>4.7863199142739177E-5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102131.82399999999</v>
      </c>
      <c r="F8" s="25">
        <f>VLOOKUP(C8,RA!B12:I47,8,0)</f>
        <v>18189.497599999999</v>
      </c>
      <c r="G8" s="16">
        <f t="shared" si="0"/>
        <v>83942.326399999991</v>
      </c>
      <c r="H8" s="27">
        <f>RA!J12</f>
        <v>17.809823508096802</v>
      </c>
      <c r="I8" s="20">
        <f>VLOOKUP(B8,RMS!B:D,3,FALSE)</f>
        <v>102131.82877692299</v>
      </c>
      <c r="J8" s="21">
        <f>VLOOKUP(B8,RMS!B:E,4,FALSE)</f>
        <v>83942.327891452995</v>
      </c>
      <c r="K8" s="22">
        <f t="shared" si="1"/>
        <v>-4.7769230004632846E-3</v>
      </c>
      <c r="L8" s="22">
        <f t="shared" si="2"/>
        <v>-1.4914530038367957E-3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267641.712</v>
      </c>
      <c r="F9" s="25">
        <f>VLOOKUP(C9,RA!B13:I48,8,0)</f>
        <v>57105.491800000003</v>
      </c>
      <c r="G9" s="16">
        <f t="shared" si="0"/>
        <v>210536.22019999998</v>
      </c>
      <c r="H9" s="27">
        <f>RA!J13</f>
        <v>21.336544058573399</v>
      </c>
      <c r="I9" s="20">
        <f>VLOOKUP(B9,RMS!B:D,3,FALSE)</f>
        <v>267641.84104358999</v>
      </c>
      <c r="J9" s="21">
        <f>VLOOKUP(B9,RMS!B:E,4,FALSE)</f>
        <v>210536.220669231</v>
      </c>
      <c r="K9" s="22">
        <f t="shared" si="1"/>
        <v>-0.12904358998639509</v>
      </c>
      <c r="L9" s="22">
        <f t="shared" si="2"/>
        <v>-4.6923101763240993E-4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146611.57060000001</v>
      </c>
      <c r="F10" s="25">
        <f>VLOOKUP(C10,RA!B14:I49,8,0)</f>
        <v>26100.97</v>
      </c>
      <c r="G10" s="16">
        <f t="shared" si="0"/>
        <v>120510.60060000001</v>
      </c>
      <c r="H10" s="27">
        <f>RA!J14</f>
        <v>17.8028036212853</v>
      </c>
      <c r="I10" s="20">
        <f>VLOOKUP(B10,RMS!B:D,3,FALSE)</f>
        <v>146611.565377778</v>
      </c>
      <c r="J10" s="21">
        <f>VLOOKUP(B10,RMS!B:E,4,FALSE)</f>
        <v>120510.598275214</v>
      </c>
      <c r="K10" s="22">
        <f t="shared" si="1"/>
        <v>5.2222220110706985E-3</v>
      </c>
      <c r="L10" s="22">
        <f t="shared" si="2"/>
        <v>2.3247860081028193E-3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108989.7487</v>
      </c>
      <c r="F11" s="25">
        <f>VLOOKUP(C11,RA!B15:I50,8,0)</f>
        <v>16608.746800000001</v>
      </c>
      <c r="G11" s="16">
        <f t="shared" si="0"/>
        <v>92381.001900000003</v>
      </c>
      <c r="H11" s="27">
        <f>RA!J15</f>
        <v>15.238815574955099</v>
      </c>
      <c r="I11" s="20">
        <f>VLOOKUP(B11,RMS!B:D,3,FALSE)</f>
        <v>108989.811821368</v>
      </c>
      <c r="J11" s="21">
        <f>VLOOKUP(B11,RMS!B:E,4,FALSE)</f>
        <v>92381.003045299105</v>
      </c>
      <c r="K11" s="22">
        <f t="shared" si="1"/>
        <v>-6.3121368002612144E-2</v>
      </c>
      <c r="L11" s="22">
        <f t="shared" si="2"/>
        <v>-1.1452991020632908E-3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573404.57350000006</v>
      </c>
      <c r="F12" s="25">
        <f>VLOOKUP(C12,RA!B16:I51,8,0)</f>
        <v>39790.167800000003</v>
      </c>
      <c r="G12" s="16">
        <f t="shared" si="0"/>
        <v>533614.4057</v>
      </c>
      <c r="H12" s="27">
        <f>RA!J16</f>
        <v>6.9392832981999204</v>
      </c>
      <c r="I12" s="20">
        <f>VLOOKUP(B12,RMS!B:D,3,FALSE)</f>
        <v>573404.46580000001</v>
      </c>
      <c r="J12" s="21">
        <f>VLOOKUP(B12,RMS!B:E,4,FALSE)</f>
        <v>533614.4057</v>
      </c>
      <c r="K12" s="22">
        <f t="shared" si="1"/>
        <v>0.10770000005140901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488063.24170000001</v>
      </c>
      <c r="F13" s="25">
        <f>VLOOKUP(C13,RA!B17:I52,8,0)</f>
        <v>40519.825199999999</v>
      </c>
      <c r="G13" s="16">
        <f t="shared" si="0"/>
        <v>447543.41649999999</v>
      </c>
      <c r="H13" s="27">
        <f>RA!J17</f>
        <v>8.3021669607535191</v>
      </c>
      <c r="I13" s="20">
        <f>VLOOKUP(B13,RMS!B:D,3,FALSE)</f>
        <v>488063.28495641</v>
      </c>
      <c r="J13" s="21">
        <f>VLOOKUP(B13,RMS!B:E,4,FALSE)</f>
        <v>447543.416117949</v>
      </c>
      <c r="K13" s="22">
        <f t="shared" si="1"/>
        <v>-4.325640999013558E-2</v>
      </c>
      <c r="L13" s="22">
        <f t="shared" si="2"/>
        <v>3.8205098826438189E-4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1224186.3319000001</v>
      </c>
      <c r="F14" s="25">
        <f>VLOOKUP(C14,RA!B18:I53,8,0)</f>
        <v>155530.15160000001</v>
      </c>
      <c r="G14" s="16">
        <f t="shared" si="0"/>
        <v>1068656.1803000001</v>
      </c>
      <c r="H14" s="27">
        <f>RA!J18</f>
        <v>12.704777659019401</v>
      </c>
      <c r="I14" s="20">
        <f>VLOOKUP(B14,RMS!B:D,3,FALSE)</f>
        <v>1224186.36872051</v>
      </c>
      <c r="J14" s="21">
        <f>VLOOKUP(B14,RMS!B:E,4,FALSE)</f>
        <v>1068656.1781880299</v>
      </c>
      <c r="K14" s="22">
        <f t="shared" si="1"/>
        <v>-3.6820509936660528E-2</v>
      </c>
      <c r="L14" s="22">
        <f t="shared" si="2"/>
        <v>2.1119702141731977E-3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456185.6213</v>
      </c>
      <c r="F15" s="25">
        <f>VLOOKUP(C15,RA!B19:I54,8,0)</f>
        <v>47354.6368</v>
      </c>
      <c r="G15" s="16">
        <f t="shared" si="0"/>
        <v>408830.98450000002</v>
      </c>
      <c r="H15" s="27">
        <f>RA!J19</f>
        <v>10.380563215704299</v>
      </c>
      <c r="I15" s="20">
        <f>VLOOKUP(B15,RMS!B:D,3,FALSE)</f>
        <v>456185.67826837598</v>
      </c>
      <c r="J15" s="21">
        <f>VLOOKUP(B15,RMS!B:E,4,FALSE)</f>
        <v>408830.98432222201</v>
      </c>
      <c r="K15" s="22">
        <f t="shared" si="1"/>
        <v>-5.6968375982251018E-2</v>
      </c>
      <c r="L15" s="22">
        <f t="shared" si="2"/>
        <v>1.777780125848949E-4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689230.39179999998</v>
      </c>
      <c r="F16" s="25">
        <f>VLOOKUP(C16,RA!B20:I55,8,0)</f>
        <v>34374.5965</v>
      </c>
      <c r="G16" s="16">
        <f t="shared" si="0"/>
        <v>654855.7953</v>
      </c>
      <c r="H16" s="27">
        <f>RA!J20</f>
        <v>4.98738838405355</v>
      </c>
      <c r="I16" s="20">
        <f>VLOOKUP(B16,RMS!B:D,3,FALSE)</f>
        <v>689230.40419999999</v>
      </c>
      <c r="J16" s="21">
        <f>VLOOKUP(B16,RMS!B:E,4,FALSE)</f>
        <v>654855.7953</v>
      </c>
      <c r="K16" s="22">
        <f t="shared" si="1"/>
        <v>-1.2400000006891787E-2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347441.109</v>
      </c>
      <c r="F17" s="25">
        <f>VLOOKUP(C17,RA!B21:I56,8,0)</f>
        <v>37592.629099999998</v>
      </c>
      <c r="G17" s="16">
        <f t="shared" si="0"/>
        <v>309848.47989999998</v>
      </c>
      <c r="H17" s="27">
        <f>RA!J21</f>
        <v>10.8198564091044</v>
      </c>
      <c r="I17" s="20">
        <f>VLOOKUP(B17,RMS!B:D,3,FALSE)</f>
        <v>347440.87641807698</v>
      </c>
      <c r="J17" s="21">
        <f>VLOOKUP(B17,RMS!B:E,4,FALSE)</f>
        <v>309848.47986355802</v>
      </c>
      <c r="K17" s="22">
        <f t="shared" si="1"/>
        <v>0.23258192301727831</v>
      </c>
      <c r="L17" s="22">
        <f t="shared" si="2"/>
        <v>3.6441953852772713E-5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864241.15390000003</v>
      </c>
      <c r="F18" s="25">
        <f>VLOOKUP(C18,RA!B22:I57,8,0)</f>
        <v>113034.52370000001</v>
      </c>
      <c r="G18" s="16">
        <f t="shared" si="0"/>
        <v>751206.63020000001</v>
      </c>
      <c r="H18" s="27">
        <f>RA!J22</f>
        <v>13.079048965663899</v>
      </c>
      <c r="I18" s="20">
        <f>VLOOKUP(B18,RMS!B:D,3,FALSE)</f>
        <v>864241.33319999999</v>
      </c>
      <c r="J18" s="21">
        <f>VLOOKUP(B18,RMS!B:E,4,FALSE)</f>
        <v>751206.62990000006</v>
      </c>
      <c r="K18" s="22">
        <f t="shared" si="1"/>
        <v>-0.17929999995976686</v>
      </c>
      <c r="L18" s="22">
        <f t="shared" si="2"/>
        <v>2.9999995604157448E-4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1915361.6834</v>
      </c>
      <c r="F19" s="25">
        <f>VLOOKUP(C19,RA!B23:I58,8,0)</f>
        <v>139244.9823</v>
      </c>
      <c r="G19" s="16">
        <f t="shared" si="0"/>
        <v>1776116.7010999999</v>
      </c>
      <c r="H19" s="27">
        <f>RA!J23</f>
        <v>7.2699053921149401</v>
      </c>
      <c r="I19" s="20">
        <f>VLOOKUP(B19,RMS!B:D,3,FALSE)</f>
        <v>1915362.4234675199</v>
      </c>
      <c r="J19" s="21">
        <f>VLOOKUP(B19,RMS!B:E,4,FALSE)</f>
        <v>1776116.7338735</v>
      </c>
      <c r="K19" s="22">
        <f t="shared" si="1"/>
        <v>-0.74006751994602382</v>
      </c>
      <c r="L19" s="22">
        <f t="shared" si="2"/>
        <v>-3.2773500075563788E-2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182275.9883</v>
      </c>
      <c r="F20" s="25">
        <f>VLOOKUP(C20,RA!B24:I59,8,0)</f>
        <v>32982.186699999998</v>
      </c>
      <c r="G20" s="16">
        <f t="shared" si="0"/>
        <v>149293.80160000001</v>
      </c>
      <c r="H20" s="27">
        <f>RA!J24</f>
        <v>18.0946415419875</v>
      </c>
      <c r="I20" s="20">
        <f>VLOOKUP(B20,RMS!B:D,3,FALSE)</f>
        <v>182275.971331851</v>
      </c>
      <c r="J20" s="21">
        <f>VLOOKUP(B20,RMS!B:E,4,FALSE)</f>
        <v>149293.80306473901</v>
      </c>
      <c r="K20" s="22">
        <f t="shared" si="1"/>
        <v>1.6968148993328214E-2</v>
      </c>
      <c r="L20" s="22">
        <f t="shared" si="2"/>
        <v>-1.4647390053141862E-3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155947.761</v>
      </c>
      <c r="F21" s="25">
        <f>VLOOKUP(C21,RA!B25:I60,8,0)</f>
        <v>19362.835299999999</v>
      </c>
      <c r="G21" s="16">
        <f t="shared" si="0"/>
        <v>136584.92569999999</v>
      </c>
      <c r="H21" s="27">
        <f>RA!J25</f>
        <v>12.416231676452201</v>
      </c>
      <c r="I21" s="20">
        <f>VLOOKUP(B21,RMS!B:D,3,FALSE)</f>
        <v>155947.75937107601</v>
      </c>
      <c r="J21" s="21">
        <f>VLOOKUP(B21,RMS!B:E,4,FALSE)</f>
        <v>136584.93579758401</v>
      </c>
      <c r="K21" s="22">
        <f t="shared" si="1"/>
        <v>1.6289239865727723E-3</v>
      </c>
      <c r="L21" s="22">
        <f t="shared" si="2"/>
        <v>-1.0097584017785266E-2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422239.59019999998</v>
      </c>
      <c r="F22" s="25">
        <f>VLOOKUP(C22,RA!B26:I61,8,0)</f>
        <v>90564.891699999993</v>
      </c>
      <c r="G22" s="16">
        <f t="shared" si="0"/>
        <v>331674.6985</v>
      </c>
      <c r="H22" s="27">
        <f>RA!J26</f>
        <v>21.448697327766599</v>
      </c>
      <c r="I22" s="20">
        <f>VLOOKUP(B22,RMS!B:D,3,FALSE)</f>
        <v>422239.60612806899</v>
      </c>
      <c r="J22" s="21">
        <f>VLOOKUP(B22,RMS!B:E,4,FALSE)</f>
        <v>331674.73844153201</v>
      </c>
      <c r="K22" s="22">
        <f t="shared" si="1"/>
        <v>-1.5928069013170898E-2</v>
      </c>
      <c r="L22" s="22">
        <f t="shared" si="2"/>
        <v>-3.994153201347217E-2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205207.6164</v>
      </c>
      <c r="F23" s="25">
        <f>VLOOKUP(C23,RA!B27:I62,8,0)</f>
        <v>62186.1728</v>
      </c>
      <c r="G23" s="16">
        <f t="shared" si="0"/>
        <v>143021.4436</v>
      </c>
      <c r="H23" s="27">
        <f>RA!J27</f>
        <v>30.304027643293701</v>
      </c>
      <c r="I23" s="20">
        <f>VLOOKUP(B23,RMS!B:D,3,FALSE)</f>
        <v>205207.590128576</v>
      </c>
      <c r="J23" s="21">
        <f>VLOOKUP(B23,RMS!B:E,4,FALSE)</f>
        <v>143021.45424753899</v>
      </c>
      <c r="K23" s="22">
        <f t="shared" si="1"/>
        <v>2.6271423994330689E-2</v>
      </c>
      <c r="L23" s="22">
        <f t="shared" si="2"/>
        <v>-1.0647538991179317E-2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644306.26549999998</v>
      </c>
      <c r="F24" s="25">
        <f>VLOOKUP(C24,RA!B28:I63,8,0)</f>
        <v>50879.220699999998</v>
      </c>
      <c r="G24" s="16">
        <f t="shared" si="0"/>
        <v>593427.04480000003</v>
      </c>
      <c r="H24" s="27">
        <f>RA!J28</f>
        <v>7.8967446732054203</v>
      </c>
      <c r="I24" s="20">
        <f>VLOOKUP(B24,RMS!B:D,3,FALSE)</f>
        <v>644306.26600619499</v>
      </c>
      <c r="J24" s="21">
        <f>VLOOKUP(B24,RMS!B:E,4,FALSE)</f>
        <v>593427.04504189105</v>
      </c>
      <c r="K24" s="22">
        <f t="shared" si="1"/>
        <v>-5.0619500689208508E-4</v>
      </c>
      <c r="L24" s="22">
        <f t="shared" si="2"/>
        <v>-2.4189101532101631E-4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534056.67980000004</v>
      </c>
      <c r="F25" s="25">
        <f>VLOOKUP(C25,RA!B29:I64,8,0)</f>
        <v>84960.493000000002</v>
      </c>
      <c r="G25" s="16">
        <f t="shared" si="0"/>
        <v>449096.18680000002</v>
      </c>
      <c r="H25" s="27">
        <f>RA!J29</f>
        <v>15.908516120764</v>
      </c>
      <c r="I25" s="20">
        <f>VLOOKUP(B25,RMS!B:D,3,FALSE)</f>
        <v>534056.67930973496</v>
      </c>
      <c r="J25" s="21">
        <f>VLOOKUP(B25,RMS!B:E,4,FALSE)</f>
        <v>449096.178937894</v>
      </c>
      <c r="K25" s="22">
        <f t="shared" si="1"/>
        <v>4.902650834992528E-4</v>
      </c>
      <c r="L25" s="22">
        <f t="shared" si="2"/>
        <v>7.8621060238219798E-3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937293.50379999995</v>
      </c>
      <c r="F26" s="25">
        <f>VLOOKUP(C26,RA!B30:I65,8,0)</f>
        <v>160028.6366</v>
      </c>
      <c r="G26" s="16">
        <f t="shared" si="0"/>
        <v>777264.86719999998</v>
      </c>
      <c r="H26" s="27">
        <f>RA!J30</f>
        <v>17.0734818870725</v>
      </c>
      <c r="I26" s="20">
        <f>VLOOKUP(B26,RMS!B:D,3,FALSE)</f>
        <v>937293.51139822998</v>
      </c>
      <c r="J26" s="21">
        <f>VLOOKUP(B26,RMS!B:E,4,FALSE)</f>
        <v>777264.86129343498</v>
      </c>
      <c r="K26" s="22">
        <f t="shared" si="1"/>
        <v>-7.5982300331816077E-3</v>
      </c>
      <c r="L26" s="22">
        <f t="shared" si="2"/>
        <v>5.9065649984404445E-3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545737.04220000003</v>
      </c>
      <c r="F27" s="25">
        <f>VLOOKUP(C27,RA!B31:I66,8,0)</f>
        <v>39088.860500000003</v>
      </c>
      <c r="G27" s="16">
        <f t="shared" si="0"/>
        <v>506648.18170000002</v>
      </c>
      <c r="H27" s="27">
        <f>RA!J31</f>
        <v>7.1625815140609097</v>
      </c>
      <c r="I27" s="20">
        <f>VLOOKUP(B27,RMS!B:D,3,FALSE)</f>
        <v>545737.03908761102</v>
      </c>
      <c r="J27" s="21">
        <f>VLOOKUP(B27,RMS!B:E,4,FALSE)</f>
        <v>506648.16970884998</v>
      </c>
      <c r="K27" s="22">
        <f t="shared" si="1"/>
        <v>3.1123890075832605E-3</v>
      </c>
      <c r="L27" s="22">
        <f t="shared" si="2"/>
        <v>1.1991150036919862E-2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120949.226</v>
      </c>
      <c r="F28" s="25">
        <f>VLOOKUP(C28,RA!B32:I67,8,0)</f>
        <v>36427.5409</v>
      </c>
      <c r="G28" s="16">
        <f t="shared" si="0"/>
        <v>84521.685100000002</v>
      </c>
      <c r="H28" s="27">
        <f>RA!J32</f>
        <v>30.118043831053502</v>
      </c>
      <c r="I28" s="20">
        <f>VLOOKUP(B28,RMS!B:D,3,FALSE)</f>
        <v>120949.158216428</v>
      </c>
      <c r="J28" s="21">
        <f>VLOOKUP(B28,RMS!B:E,4,FALSE)</f>
        <v>84521.670447644297</v>
      </c>
      <c r="K28" s="22">
        <f t="shared" si="1"/>
        <v>6.7783571998006664E-2</v>
      </c>
      <c r="L28" s="22">
        <f t="shared" si="2"/>
        <v>1.4652355705038644E-2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11.538600000000001</v>
      </c>
      <c r="F29" s="25">
        <f>VLOOKUP(C29,RA!B33:I68,8,0)</f>
        <v>2.2467000000000001</v>
      </c>
      <c r="G29" s="16">
        <f t="shared" si="0"/>
        <v>9.2919</v>
      </c>
      <c r="H29" s="27">
        <f>RA!J33</f>
        <v>19.471166346003798</v>
      </c>
      <c r="I29" s="20">
        <f>VLOOKUP(B29,RMS!B:D,3,FALSE)</f>
        <v>11.538500000000001</v>
      </c>
      <c r="J29" s="21">
        <f>VLOOKUP(B29,RMS!B:E,4,FALSE)</f>
        <v>9.2919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71397.8217</v>
      </c>
      <c r="F31" s="25">
        <f>VLOOKUP(C31,RA!B35:I70,8,0)</f>
        <v>8680.3852000000006</v>
      </c>
      <c r="G31" s="16">
        <f t="shared" si="0"/>
        <v>62717.436499999996</v>
      </c>
      <c r="H31" s="27">
        <f>RA!J35</f>
        <v>12.157773155143801</v>
      </c>
      <c r="I31" s="20">
        <f>VLOOKUP(B31,RMS!B:D,3,FALSE)</f>
        <v>71397.821599999996</v>
      </c>
      <c r="J31" s="21">
        <f>VLOOKUP(B31,RMS!B:E,4,FALSE)</f>
        <v>62717.439400000003</v>
      </c>
      <c r="K31" s="22">
        <f t="shared" si="1"/>
        <v>1.0000000474974513E-4</v>
      </c>
      <c r="L31" s="22">
        <f t="shared" si="2"/>
        <v>-2.9000000067753717E-3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208589.74400000001</v>
      </c>
      <c r="F35" s="25">
        <f>VLOOKUP(C35,RA!B8:I74,8,0)</f>
        <v>9046.6972999999998</v>
      </c>
      <c r="G35" s="16">
        <f t="shared" si="0"/>
        <v>199543.04670000001</v>
      </c>
      <c r="H35" s="27">
        <f>RA!J39</f>
        <v>4.3370767548379598</v>
      </c>
      <c r="I35" s="20">
        <f>VLOOKUP(B35,RMS!B:D,3,FALSE)</f>
        <v>208589.743589744</v>
      </c>
      <c r="J35" s="21">
        <f>VLOOKUP(B35,RMS!B:E,4,FALSE)</f>
        <v>199543.047008547</v>
      </c>
      <c r="K35" s="22">
        <f t="shared" si="1"/>
        <v>4.1025600512512028E-4</v>
      </c>
      <c r="L35" s="22">
        <f t="shared" si="2"/>
        <v>-3.0854699434712529E-4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390475.47960000002</v>
      </c>
      <c r="F36" s="25">
        <f>VLOOKUP(C36,RA!B8:I75,8,0)</f>
        <v>23939.4025</v>
      </c>
      <c r="G36" s="16">
        <f t="shared" si="0"/>
        <v>366536.07709999999</v>
      </c>
      <c r="H36" s="27">
        <f>RA!J40</f>
        <v>6.1308337528705596</v>
      </c>
      <c r="I36" s="20">
        <f>VLOOKUP(B36,RMS!B:D,3,FALSE)</f>
        <v>390475.473884615</v>
      </c>
      <c r="J36" s="21">
        <f>VLOOKUP(B36,RMS!B:E,4,FALSE)</f>
        <v>366536.07580512803</v>
      </c>
      <c r="K36" s="22">
        <f t="shared" si="1"/>
        <v>5.7153850211761892E-3</v>
      </c>
      <c r="L36" s="22">
        <f t="shared" si="2"/>
        <v>1.2948719668202102E-3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88316.624899999995</v>
      </c>
      <c r="F39" s="25">
        <f>VLOOKUP(C39,RA!B8:I78,8,0)</f>
        <v>8741.4204000000009</v>
      </c>
      <c r="G39" s="16">
        <f t="shared" si="0"/>
        <v>79575.204499999993</v>
      </c>
      <c r="H39" s="27">
        <f>RA!J43</f>
        <v>9.8978198158023201</v>
      </c>
      <c r="I39" s="20">
        <f>VLOOKUP(B39,RMS!B:D,3,FALSE)</f>
        <v>88316.625066182605</v>
      </c>
      <c r="J39" s="21">
        <f>VLOOKUP(B39,RMS!B:E,4,FALSE)</f>
        <v>79575.204674381705</v>
      </c>
      <c r="K39" s="22">
        <f t="shared" si="1"/>
        <v>-1.6618260997347534E-4</v>
      </c>
      <c r="L39" s="22">
        <f t="shared" si="2"/>
        <v>-1.743817119859159E-4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12503144.401699999</v>
      </c>
      <c r="E7" s="44">
        <v>15313884</v>
      </c>
      <c r="F7" s="45">
        <v>81.645808481375497</v>
      </c>
      <c r="G7" s="44">
        <v>12035465.728</v>
      </c>
      <c r="H7" s="45">
        <v>3.8858377753672402</v>
      </c>
      <c r="I7" s="44">
        <v>1458253.9276999999</v>
      </c>
      <c r="J7" s="45">
        <v>11.6630975445003</v>
      </c>
      <c r="K7" s="44">
        <v>1643773.6861</v>
      </c>
      <c r="L7" s="45">
        <v>13.657748883583499</v>
      </c>
      <c r="M7" s="45">
        <v>-0.11286210502624699</v>
      </c>
      <c r="N7" s="44">
        <v>337794090.69370002</v>
      </c>
      <c r="O7" s="44">
        <v>1952996148.6231</v>
      </c>
      <c r="P7" s="44">
        <v>777420</v>
      </c>
      <c r="Q7" s="44">
        <v>756329</v>
      </c>
      <c r="R7" s="45">
        <v>2.7886012568604501</v>
      </c>
      <c r="S7" s="44">
        <v>16.082869493581299</v>
      </c>
      <c r="T7" s="44">
        <v>16.905237174430699</v>
      </c>
      <c r="U7" s="46">
        <v>-5.11331439440937</v>
      </c>
    </row>
    <row r="8" spans="1:23" ht="12" thickBot="1">
      <c r="A8" s="68">
        <v>41716</v>
      </c>
      <c r="B8" s="71" t="s">
        <v>6</v>
      </c>
      <c r="C8" s="72"/>
      <c r="D8" s="47">
        <v>584381.74739999999</v>
      </c>
      <c r="E8" s="47">
        <v>570338</v>
      </c>
      <c r="F8" s="48">
        <v>102.46235519989899</v>
      </c>
      <c r="G8" s="47">
        <v>487261.74339999998</v>
      </c>
      <c r="H8" s="48">
        <v>19.931793397593498</v>
      </c>
      <c r="I8" s="47">
        <v>58499.810100000002</v>
      </c>
      <c r="J8" s="48">
        <v>10.0105471055991</v>
      </c>
      <c r="K8" s="47">
        <v>105355.1532</v>
      </c>
      <c r="L8" s="48">
        <v>21.621880770867801</v>
      </c>
      <c r="M8" s="48">
        <v>-0.44473707907815901</v>
      </c>
      <c r="N8" s="47">
        <v>14382080.474199999</v>
      </c>
      <c r="O8" s="47">
        <v>81688147.851799995</v>
      </c>
      <c r="P8" s="47">
        <v>32583</v>
      </c>
      <c r="Q8" s="47">
        <v>33920</v>
      </c>
      <c r="R8" s="48">
        <v>-3.9416273584905599</v>
      </c>
      <c r="S8" s="47">
        <v>17.935173170058</v>
      </c>
      <c r="T8" s="47">
        <v>17.912071099646202</v>
      </c>
      <c r="U8" s="49">
        <v>0.128808739077833</v>
      </c>
    </row>
    <row r="9" spans="1:23" ht="12" thickBot="1">
      <c r="A9" s="69"/>
      <c r="B9" s="71" t="s">
        <v>7</v>
      </c>
      <c r="C9" s="72"/>
      <c r="D9" s="47">
        <v>73093.537599999996</v>
      </c>
      <c r="E9" s="47">
        <v>92706</v>
      </c>
      <c r="F9" s="48">
        <v>78.844451923284396</v>
      </c>
      <c r="G9" s="47">
        <v>78948.7929</v>
      </c>
      <c r="H9" s="48">
        <v>-7.4165228940441503</v>
      </c>
      <c r="I9" s="47">
        <v>15536.744199999999</v>
      </c>
      <c r="J9" s="48">
        <v>21.255975165717</v>
      </c>
      <c r="K9" s="47">
        <v>16545.016800000001</v>
      </c>
      <c r="L9" s="48">
        <v>20.956643150904998</v>
      </c>
      <c r="M9" s="48">
        <v>-6.0941165076362998E-2</v>
      </c>
      <c r="N9" s="47">
        <v>2339251.9918</v>
      </c>
      <c r="O9" s="47">
        <v>13600397.069599999</v>
      </c>
      <c r="P9" s="47">
        <v>5005</v>
      </c>
      <c r="Q9" s="47">
        <v>5151</v>
      </c>
      <c r="R9" s="48">
        <v>-2.83440108716754</v>
      </c>
      <c r="S9" s="47">
        <v>14.604103416583399</v>
      </c>
      <c r="T9" s="47">
        <v>13.9728973403223</v>
      </c>
      <c r="U9" s="49">
        <v>4.3221145335385103</v>
      </c>
    </row>
    <row r="10" spans="1:23" ht="12" thickBot="1">
      <c r="A10" s="69"/>
      <c r="B10" s="71" t="s">
        <v>8</v>
      </c>
      <c r="C10" s="72"/>
      <c r="D10" s="47">
        <v>105787.3556</v>
      </c>
      <c r="E10" s="47">
        <v>104982</v>
      </c>
      <c r="F10" s="48">
        <v>100.76713684250601</v>
      </c>
      <c r="G10" s="47">
        <v>90487.820099999997</v>
      </c>
      <c r="H10" s="48">
        <v>16.907839622053199</v>
      </c>
      <c r="I10" s="47">
        <v>23632.625700000001</v>
      </c>
      <c r="J10" s="48">
        <v>22.339745204860801</v>
      </c>
      <c r="K10" s="47">
        <v>26616.307799999999</v>
      </c>
      <c r="L10" s="48">
        <v>29.4142435640352</v>
      </c>
      <c r="M10" s="48">
        <v>-0.112099774409732</v>
      </c>
      <c r="N10" s="47">
        <v>2823761.983</v>
      </c>
      <c r="O10" s="47">
        <v>19248262.8145</v>
      </c>
      <c r="P10" s="47">
        <v>76035</v>
      </c>
      <c r="Q10" s="47">
        <v>74477</v>
      </c>
      <c r="R10" s="48">
        <v>2.0919209957436502</v>
      </c>
      <c r="S10" s="47">
        <v>1.39129816005787</v>
      </c>
      <c r="T10" s="47">
        <v>1.45279963210119</v>
      </c>
      <c r="U10" s="49">
        <v>-4.42043796282743</v>
      </c>
    </row>
    <row r="11" spans="1:23" ht="12" thickBot="1">
      <c r="A11" s="69"/>
      <c r="B11" s="71" t="s">
        <v>9</v>
      </c>
      <c r="C11" s="72"/>
      <c r="D11" s="47">
        <v>49587.917300000001</v>
      </c>
      <c r="E11" s="47">
        <v>45465</v>
      </c>
      <c r="F11" s="48">
        <v>109.068332343561</v>
      </c>
      <c r="G11" s="47">
        <v>38831.94</v>
      </c>
      <c r="H11" s="48">
        <v>27.698789450127901</v>
      </c>
      <c r="I11" s="47">
        <v>8247.5382000000009</v>
      </c>
      <c r="J11" s="48">
        <v>16.632152849057</v>
      </c>
      <c r="K11" s="47">
        <v>8017.8729999999996</v>
      </c>
      <c r="L11" s="48">
        <v>20.6476240950104</v>
      </c>
      <c r="M11" s="48">
        <v>2.8644155376369999E-2</v>
      </c>
      <c r="N11" s="47">
        <v>1383757.7148</v>
      </c>
      <c r="O11" s="47">
        <v>8594104.8074999992</v>
      </c>
      <c r="P11" s="47">
        <v>4650</v>
      </c>
      <c r="Q11" s="47">
        <v>4736</v>
      </c>
      <c r="R11" s="48">
        <v>-1.8158783783783801</v>
      </c>
      <c r="S11" s="47">
        <v>10.6640682365591</v>
      </c>
      <c r="T11" s="47">
        <v>11.2377538217905</v>
      </c>
      <c r="U11" s="49">
        <v>-5.3796128504191199</v>
      </c>
    </row>
    <row r="12" spans="1:23" ht="12" thickBot="1">
      <c r="A12" s="69"/>
      <c r="B12" s="71" t="s">
        <v>10</v>
      </c>
      <c r="C12" s="72"/>
      <c r="D12" s="47">
        <v>102131.82399999999</v>
      </c>
      <c r="E12" s="47">
        <v>158699</v>
      </c>
      <c r="F12" s="48">
        <v>64.355682140404198</v>
      </c>
      <c r="G12" s="47">
        <v>125801.10799999999</v>
      </c>
      <c r="H12" s="48">
        <v>-18.814845414557102</v>
      </c>
      <c r="I12" s="47">
        <v>18189.497599999999</v>
      </c>
      <c r="J12" s="48">
        <v>17.809823508096802</v>
      </c>
      <c r="K12" s="47">
        <v>7450.0909000000001</v>
      </c>
      <c r="L12" s="48">
        <v>5.9221186668721497</v>
      </c>
      <c r="M12" s="48">
        <v>1.44151351227137</v>
      </c>
      <c r="N12" s="47">
        <v>4313716.7421000004</v>
      </c>
      <c r="O12" s="47">
        <v>23844051.748300001</v>
      </c>
      <c r="P12" s="47">
        <v>941</v>
      </c>
      <c r="Q12" s="47">
        <v>1099</v>
      </c>
      <c r="R12" s="48">
        <v>-14.376706096451301</v>
      </c>
      <c r="S12" s="47">
        <v>108.535413390011</v>
      </c>
      <c r="T12" s="47">
        <v>94.298254959053693</v>
      </c>
      <c r="U12" s="49">
        <v>13.1175235679042</v>
      </c>
    </row>
    <row r="13" spans="1:23" ht="12" thickBot="1">
      <c r="A13" s="69"/>
      <c r="B13" s="71" t="s">
        <v>11</v>
      </c>
      <c r="C13" s="72"/>
      <c r="D13" s="47">
        <v>267641.712</v>
      </c>
      <c r="E13" s="47">
        <v>282536</v>
      </c>
      <c r="F13" s="48">
        <v>94.7283574482544</v>
      </c>
      <c r="G13" s="47">
        <v>226361.60889999999</v>
      </c>
      <c r="H13" s="48">
        <v>18.236353461437101</v>
      </c>
      <c r="I13" s="47">
        <v>57105.491800000003</v>
      </c>
      <c r="J13" s="48">
        <v>21.336544058573399</v>
      </c>
      <c r="K13" s="47">
        <v>51128.398500000003</v>
      </c>
      <c r="L13" s="48">
        <v>22.587045015476601</v>
      </c>
      <c r="M13" s="48">
        <v>0.116903589303702</v>
      </c>
      <c r="N13" s="47">
        <v>9423424.0565000009</v>
      </c>
      <c r="O13" s="47">
        <v>40502710.175300002</v>
      </c>
      <c r="P13" s="47">
        <v>12993</v>
      </c>
      <c r="Q13" s="47">
        <v>12135</v>
      </c>
      <c r="R13" s="48">
        <v>7.0704573547589504</v>
      </c>
      <c r="S13" s="47">
        <v>20.598915723851299</v>
      </c>
      <c r="T13" s="47">
        <v>20.4968302018953</v>
      </c>
      <c r="U13" s="49">
        <v>0.49558687129225698</v>
      </c>
    </row>
    <row r="14" spans="1:23" ht="12" thickBot="1">
      <c r="A14" s="69"/>
      <c r="B14" s="71" t="s">
        <v>12</v>
      </c>
      <c r="C14" s="72"/>
      <c r="D14" s="47">
        <v>146611.57060000001</v>
      </c>
      <c r="E14" s="47">
        <v>124886</v>
      </c>
      <c r="F14" s="48">
        <v>117.396321925596</v>
      </c>
      <c r="G14" s="47">
        <v>106072.6637</v>
      </c>
      <c r="H14" s="48">
        <v>38.218053064693599</v>
      </c>
      <c r="I14" s="47">
        <v>26100.97</v>
      </c>
      <c r="J14" s="48">
        <v>17.8028036212853</v>
      </c>
      <c r="K14" s="47">
        <v>17863.4431</v>
      </c>
      <c r="L14" s="48">
        <v>16.8407603588822</v>
      </c>
      <c r="M14" s="48">
        <v>0.46113881035621901</v>
      </c>
      <c r="N14" s="47">
        <v>2526878.7658000002</v>
      </c>
      <c r="O14" s="47">
        <v>16719617.0721</v>
      </c>
      <c r="P14" s="47">
        <v>2299</v>
      </c>
      <c r="Q14" s="47">
        <v>1991</v>
      </c>
      <c r="R14" s="48">
        <v>15.469613259668501</v>
      </c>
      <c r="S14" s="47">
        <v>63.771888038277503</v>
      </c>
      <c r="T14" s="47">
        <v>58.623755750878999</v>
      </c>
      <c r="U14" s="49">
        <v>8.0727299218560393</v>
      </c>
    </row>
    <row r="15" spans="1:23" ht="12" thickBot="1">
      <c r="A15" s="69"/>
      <c r="B15" s="71" t="s">
        <v>13</v>
      </c>
      <c r="C15" s="72"/>
      <c r="D15" s="47">
        <v>108989.7487</v>
      </c>
      <c r="E15" s="47">
        <v>67685</v>
      </c>
      <c r="F15" s="48">
        <v>161.02496668390299</v>
      </c>
      <c r="G15" s="47">
        <v>65175.210500000001</v>
      </c>
      <c r="H15" s="48">
        <v>67.225771675873602</v>
      </c>
      <c r="I15" s="47">
        <v>16608.746800000001</v>
      </c>
      <c r="J15" s="48">
        <v>15.238815574955099</v>
      </c>
      <c r="K15" s="47">
        <v>14763.663200000001</v>
      </c>
      <c r="L15" s="48">
        <v>22.652267766745499</v>
      </c>
      <c r="M15" s="48">
        <v>0.124974647213572</v>
      </c>
      <c r="N15" s="47">
        <v>2385562.6625999999</v>
      </c>
      <c r="O15" s="47">
        <v>12246492.0462</v>
      </c>
      <c r="P15" s="47">
        <v>4239</v>
      </c>
      <c r="Q15" s="47">
        <v>3634</v>
      </c>
      <c r="R15" s="48">
        <v>16.648321408915798</v>
      </c>
      <c r="S15" s="47">
        <v>25.7111933710781</v>
      </c>
      <c r="T15" s="47">
        <v>27.5491340946615</v>
      </c>
      <c r="U15" s="49">
        <v>-7.1484069100071403</v>
      </c>
    </row>
    <row r="16" spans="1:23" ht="12" thickBot="1">
      <c r="A16" s="69"/>
      <c r="B16" s="71" t="s">
        <v>14</v>
      </c>
      <c r="C16" s="72"/>
      <c r="D16" s="47">
        <v>573404.57350000006</v>
      </c>
      <c r="E16" s="47">
        <v>614970</v>
      </c>
      <c r="F16" s="48">
        <v>93.241064360863106</v>
      </c>
      <c r="G16" s="47">
        <v>552137.43550000002</v>
      </c>
      <c r="H16" s="48">
        <v>3.8517833844649498</v>
      </c>
      <c r="I16" s="47">
        <v>39790.167800000003</v>
      </c>
      <c r="J16" s="48">
        <v>6.9392832981999204</v>
      </c>
      <c r="K16" s="47">
        <v>31939.615900000001</v>
      </c>
      <c r="L16" s="48">
        <v>5.7847220359323002</v>
      </c>
      <c r="M16" s="48">
        <v>0.24579356009099701</v>
      </c>
      <c r="N16" s="47">
        <v>14960149.913000001</v>
      </c>
      <c r="O16" s="47">
        <v>94987550.866899997</v>
      </c>
      <c r="P16" s="47">
        <v>39712</v>
      </c>
      <c r="Q16" s="47">
        <v>39211</v>
      </c>
      <c r="R16" s="48">
        <v>1.2777026854709199</v>
      </c>
      <c r="S16" s="47">
        <v>14.439075682413399</v>
      </c>
      <c r="T16" s="47">
        <v>18.264110953558902</v>
      </c>
      <c r="U16" s="49">
        <v>-26.490859631717399</v>
      </c>
    </row>
    <row r="17" spans="1:21" ht="12" thickBot="1">
      <c r="A17" s="69"/>
      <c r="B17" s="71" t="s">
        <v>15</v>
      </c>
      <c r="C17" s="72"/>
      <c r="D17" s="47">
        <v>488063.24170000001</v>
      </c>
      <c r="E17" s="47">
        <v>876118</v>
      </c>
      <c r="F17" s="48">
        <v>55.707477953882901</v>
      </c>
      <c r="G17" s="47">
        <v>748970.58600000001</v>
      </c>
      <c r="H17" s="48">
        <v>-34.835459386118004</v>
      </c>
      <c r="I17" s="47">
        <v>40519.825199999999</v>
      </c>
      <c r="J17" s="48">
        <v>8.3021669607535191</v>
      </c>
      <c r="K17" s="47">
        <v>53633.255499999999</v>
      </c>
      <c r="L17" s="48">
        <v>7.16092948141491</v>
      </c>
      <c r="M17" s="48">
        <v>-0.24450185202723701</v>
      </c>
      <c r="N17" s="47">
        <v>12175924.623299999</v>
      </c>
      <c r="O17" s="47">
        <v>116332586.1153</v>
      </c>
      <c r="P17" s="47">
        <v>11280</v>
      </c>
      <c r="Q17" s="47">
        <v>11467</v>
      </c>
      <c r="R17" s="48">
        <v>-1.63076654748409</v>
      </c>
      <c r="S17" s="47">
        <v>43.268017881205701</v>
      </c>
      <c r="T17" s="47">
        <v>66.458495604778903</v>
      </c>
      <c r="U17" s="49">
        <v>-53.597273134266899</v>
      </c>
    </row>
    <row r="18" spans="1:21" ht="12" thickBot="1">
      <c r="A18" s="69"/>
      <c r="B18" s="71" t="s">
        <v>16</v>
      </c>
      <c r="C18" s="72"/>
      <c r="D18" s="47">
        <v>1224186.3319000001</v>
      </c>
      <c r="E18" s="47">
        <v>1466351</v>
      </c>
      <c r="F18" s="48">
        <v>83.485218198098593</v>
      </c>
      <c r="G18" s="47">
        <v>1233285.1973999999</v>
      </c>
      <c r="H18" s="48">
        <v>-0.73777464605769805</v>
      </c>
      <c r="I18" s="47">
        <v>155530.15160000001</v>
      </c>
      <c r="J18" s="48">
        <v>12.704777659019401</v>
      </c>
      <c r="K18" s="47">
        <v>196932.6329</v>
      </c>
      <c r="L18" s="48">
        <v>15.968133998135301</v>
      </c>
      <c r="M18" s="48">
        <v>-0.21023677330828</v>
      </c>
      <c r="N18" s="47">
        <v>37162122.910899997</v>
      </c>
      <c r="O18" s="47">
        <v>278976203.06550002</v>
      </c>
      <c r="P18" s="47">
        <v>67755</v>
      </c>
      <c r="Q18" s="47">
        <v>67649</v>
      </c>
      <c r="R18" s="48">
        <v>0.15669115581900001</v>
      </c>
      <c r="S18" s="47">
        <v>18.067837530809499</v>
      </c>
      <c r="T18" s="47">
        <v>18.404206159736301</v>
      </c>
      <c r="U18" s="49">
        <v>-1.86169832639445</v>
      </c>
    </row>
    <row r="19" spans="1:21" ht="12" thickBot="1">
      <c r="A19" s="69"/>
      <c r="B19" s="71" t="s">
        <v>17</v>
      </c>
      <c r="C19" s="72"/>
      <c r="D19" s="47">
        <v>456185.6213</v>
      </c>
      <c r="E19" s="47">
        <v>556608</v>
      </c>
      <c r="F19" s="48">
        <v>81.958150314045099</v>
      </c>
      <c r="G19" s="47">
        <v>483217.13559999998</v>
      </c>
      <c r="H19" s="48">
        <v>-5.5940719623768302</v>
      </c>
      <c r="I19" s="47">
        <v>47354.6368</v>
      </c>
      <c r="J19" s="48">
        <v>10.380563215704299</v>
      </c>
      <c r="K19" s="47">
        <v>56639.263899999998</v>
      </c>
      <c r="L19" s="48">
        <v>11.7212862970334</v>
      </c>
      <c r="M19" s="48">
        <v>-0.16392563145581401</v>
      </c>
      <c r="N19" s="47">
        <v>13791593.9077</v>
      </c>
      <c r="O19" s="47">
        <v>83115243.798899993</v>
      </c>
      <c r="P19" s="47">
        <v>12034</v>
      </c>
      <c r="Q19" s="47">
        <v>12848</v>
      </c>
      <c r="R19" s="48">
        <v>-6.3356164383561602</v>
      </c>
      <c r="S19" s="47">
        <v>37.908062265248503</v>
      </c>
      <c r="T19" s="47">
        <v>39.549340745641302</v>
      </c>
      <c r="U19" s="49">
        <v>-4.3296290612498298</v>
      </c>
    </row>
    <row r="20" spans="1:21" ht="12" thickBot="1">
      <c r="A20" s="69"/>
      <c r="B20" s="71" t="s">
        <v>18</v>
      </c>
      <c r="C20" s="72"/>
      <c r="D20" s="47">
        <v>689230.39179999998</v>
      </c>
      <c r="E20" s="47">
        <v>701976</v>
      </c>
      <c r="F20" s="48">
        <v>98.1843242219107</v>
      </c>
      <c r="G20" s="47">
        <v>635406.8493</v>
      </c>
      <c r="H20" s="48">
        <v>8.4707211701125207</v>
      </c>
      <c r="I20" s="47">
        <v>34374.5965</v>
      </c>
      <c r="J20" s="48">
        <v>4.98738838405355</v>
      </c>
      <c r="K20" s="47">
        <v>57613.931499999999</v>
      </c>
      <c r="L20" s="48">
        <v>9.0672506227263305</v>
      </c>
      <c r="M20" s="48">
        <v>-0.40336311713079298</v>
      </c>
      <c r="N20" s="47">
        <v>17269197.199200001</v>
      </c>
      <c r="O20" s="47">
        <v>115194296.7331</v>
      </c>
      <c r="P20" s="47">
        <v>29493</v>
      </c>
      <c r="Q20" s="47">
        <v>29068</v>
      </c>
      <c r="R20" s="48">
        <v>1.4620888950048101</v>
      </c>
      <c r="S20" s="47">
        <v>23.369287349540599</v>
      </c>
      <c r="T20" s="47">
        <v>23.238777552635199</v>
      </c>
      <c r="U20" s="49">
        <v>0.55846716655623896</v>
      </c>
    </row>
    <row r="21" spans="1:21" ht="12" thickBot="1">
      <c r="A21" s="69"/>
      <c r="B21" s="71" t="s">
        <v>19</v>
      </c>
      <c r="C21" s="72"/>
      <c r="D21" s="47">
        <v>347441.109</v>
      </c>
      <c r="E21" s="47">
        <v>311356</v>
      </c>
      <c r="F21" s="48">
        <v>111.589662315806</v>
      </c>
      <c r="G21" s="47">
        <v>290776.4093</v>
      </c>
      <c r="H21" s="48">
        <v>19.487378579442399</v>
      </c>
      <c r="I21" s="47">
        <v>37592.629099999998</v>
      </c>
      <c r="J21" s="48">
        <v>10.8198564091044</v>
      </c>
      <c r="K21" s="47">
        <v>44141.180999999997</v>
      </c>
      <c r="L21" s="48">
        <v>15.1804546683354</v>
      </c>
      <c r="M21" s="48">
        <v>-0.148354705326076</v>
      </c>
      <c r="N21" s="47">
        <v>8380560.7386999996</v>
      </c>
      <c r="O21" s="47">
        <v>48655900.291900001</v>
      </c>
      <c r="P21" s="47">
        <v>31826</v>
      </c>
      <c r="Q21" s="47">
        <v>28869</v>
      </c>
      <c r="R21" s="48">
        <v>10.2428210190862</v>
      </c>
      <c r="S21" s="47">
        <v>10.916895274304</v>
      </c>
      <c r="T21" s="47">
        <v>10.802485693996999</v>
      </c>
      <c r="U21" s="49">
        <v>1.04800474340267</v>
      </c>
    </row>
    <row r="22" spans="1:21" ht="12" thickBot="1">
      <c r="A22" s="69"/>
      <c r="B22" s="71" t="s">
        <v>20</v>
      </c>
      <c r="C22" s="72"/>
      <c r="D22" s="47">
        <v>864241.15390000003</v>
      </c>
      <c r="E22" s="47">
        <v>812253</v>
      </c>
      <c r="F22" s="48">
        <v>106.400487766743</v>
      </c>
      <c r="G22" s="47">
        <v>714456.78099999996</v>
      </c>
      <c r="H22" s="48">
        <v>20.964791276856801</v>
      </c>
      <c r="I22" s="47">
        <v>113034.52370000001</v>
      </c>
      <c r="J22" s="48">
        <v>13.079048965663899</v>
      </c>
      <c r="K22" s="47">
        <v>93982.112999999998</v>
      </c>
      <c r="L22" s="48">
        <v>13.1543454410855</v>
      </c>
      <c r="M22" s="48">
        <v>0.202723795963174</v>
      </c>
      <c r="N22" s="47">
        <v>20761109.666900001</v>
      </c>
      <c r="O22" s="47">
        <v>126310880.66429999</v>
      </c>
      <c r="P22" s="47">
        <v>54541</v>
      </c>
      <c r="Q22" s="47">
        <v>53173</v>
      </c>
      <c r="R22" s="48">
        <v>2.57273428243658</v>
      </c>
      <c r="S22" s="47">
        <v>15.8457152215764</v>
      </c>
      <c r="T22" s="47">
        <v>15.5858960750757</v>
      </c>
      <c r="U22" s="49">
        <v>1.6396807772169799</v>
      </c>
    </row>
    <row r="23" spans="1:21" ht="12" thickBot="1">
      <c r="A23" s="69"/>
      <c r="B23" s="71" t="s">
        <v>21</v>
      </c>
      <c r="C23" s="72"/>
      <c r="D23" s="47">
        <v>1915361.6834</v>
      </c>
      <c r="E23" s="47">
        <v>2111057</v>
      </c>
      <c r="F23" s="48">
        <v>90.729984240122405</v>
      </c>
      <c r="G23" s="47">
        <v>1859074.1857</v>
      </c>
      <c r="H23" s="48">
        <v>3.02771659856091</v>
      </c>
      <c r="I23" s="47">
        <v>139244.9823</v>
      </c>
      <c r="J23" s="48">
        <v>7.2699053921149401</v>
      </c>
      <c r="K23" s="47">
        <v>266822.92700000003</v>
      </c>
      <c r="L23" s="48">
        <v>14.3524625887661</v>
      </c>
      <c r="M23" s="48">
        <v>-0.47813711563099698</v>
      </c>
      <c r="N23" s="47">
        <v>65804046.906999998</v>
      </c>
      <c r="O23" s="47">
        <v>254783375.55180001</v>
      </c>
      <c r="P23" s="47">
        <v>68924</v>
      </c>
      <c r="Q23" s="47">
        <v>69913</v>
      </c>
      <c r="R23" s="48">
        <v>-1.4146153075965899</v>
      </c>
      <c r="S23" s="47">
        <v>27.7894736724508</v>
      </c>
      <c r="T23" s="47">
        <v>27.978612907470701</v>
      </c>
      <c r="U23" s="49">
        <v>-0.68061467176115897</v>
      </c>
    </row>
    <row r="24" spans="1:21" ht="12" thickBot="1">
      <c r="A24" s="69"/>
      <c r="B24" s="71" t="s">
        <v>22</v>
      </c>
      <c r="C24" s="72"/>
      <c r="D24" s="47">
        <v>182275.9883</v>
      </c>
      <c r="E24" s="47">
        <v>220203</v>
      </c>
      <c r="F24" s="48">
        <v>82.776341966276604</v>
      </c>
      <c r="G24" s="47">
        <v>186135.81349999999</v>
      </c>
      <c r="H24" s="48">
        <v>-2.0736606929219401</v>
      </c>
      <c r="I24" s="47">
        <v>32982.186699999998</v>
      </c>
      <c r="J24" s="48">
        <v>18.0946415419875</v>
      </c>
      <c r="K24" s="47">
        <v>30356.874599999999</v>
      </c>
      <c r="L24" s="48">
        <v>16.308991821178999</v>
      </c>
      <c r="M24" s="48">
        <v>8.6481633389228998E-2</v>
      </c>
      <c r="N24" s="47">
        <v>4934768.9732999997</v>
      </c>
      <c r="O24" s="47">
        <v>31528378.537799999</v>
      </c>
      <c r="P24" s="47">
        <v>21955</v>
      </c>
      <c r="Q24" s="47">
        <v>21627</v>
      </c>
      <c r="R24" s="48">
        <v>1.51662274009341</v>
      </c>
      <c r="S24" s="47">
        <v>8.3022540787975405</v>
      </c>
      <c r="T24" s="47">
        <v>8.5660096222314692</v>
      </c>
      <c r="U24" s="49">
        <v>-3.17691485867089</v>
      </c>
    </row>
    <row r="25" spans="1:21" ht="12" thickBot="1">
      <c r="A25" s="69"/>
      <c r="B25" s="71" t="s">
        <v>23</v>
      </c>
      <c r="C25" s="72"/>
      <c r="D25" s="47">
        <v>155947.761</v>
      </c>
      <c r="E25" s="47">
        <v>180670</v>
      </c>
      <c r="F25" s="48">
        <v>86.316356340288905</v>
      </c>
      <c r="G25" s="47">
        <v>124553.6471</v>
      </c>
      <c r="H25" s="48">
        <v>25.205294771332301</v>
      </c>
      <c r="I25" s="47">
        <v>19362.835299999999</v>
      </c>
      <c r="J25" s="48">
        <v>12.416231676452201</v>
      </c>
      <c r="K25" s="47">
        <v>19132.761299999998</v>
      </c>
      <c r="L25" s="48">
        <v>15.3610606718236</v>
      </c>
      <c r="M25" s="48">
        <v>1.2025133037122E-2</v>
      </c>
      <c r="N25" s="47">
        <v>4203451.8075999999</v>
      </c>
      <c r="O25" s="47">
        <v>34498684.8829</v>
      </c>
      <c r="P25" s="47">
        <v>12774</v>
      </c>
      <c r="Q25" s="47">
        <v>11914</v>
      </c>
      <c r="R25" s="48">
        <v>7.2183985227463499</v>
      </c>
      <c r="S25" s="47">
        <v>12.2082167684359</v>
      </c>
      <c r="T25" s="47">
        <v>12.6871724693638</v>
      </c>
      <c r="U25" s="49">
        <v>-3.9232240876179199</v>
      </c>
    </row>
    <row r="26" spans="1:21" ht="12" thickBot="1">
      <c r="A26" s="69"/>
      <c r="B26" s="71" t="s">
        <v>24</v>
      </c>
      <c r="C26" s="72"/>
      <c r="D26" s="47">
        <v>422239.59019999998</v>
      </c>
      <c r="E26" s="47">
        <v>459774</v>
      </c>
      <c r="F26" s="48">
        <v>91.836334851470497</v>
      </c>
      <c r="G26" s="47">
        <v>458351.12760000001</v>
      </c>
      <c r="H26" s="48">
        <v>-7.8785750106224803</v>
      </c>
      <c r="I26" s="47">
        <v>90564.891699999993</v>
      </c>
      <c r="J26" s="48">
        <v>21.448697327766599</v>
      </c>
      <c r="K26" s="47">
        <v>90173.217000000004</v>
      </c>
      <c r="L26" s="48">
        <v>19.673392639429402</v>
      </c>
      <c r="M26" s="48">
        <v>4.3435813097359999E-3</v>
      </c>
      <c r="N26" s="47">
        <v>9833833.7956000008</v>
      </c>
      <c r="O26" s="47">
        <v>63021766.654100001</v>
      </c>
      <c r="P26" s="47">
        <v>32689</v>
      </c>
      <c r="Q26" s="47">
        <v>31719</v>
      </c>
      <c r="R26" s="48">
        <v>3.0581039755351598</v>
      </c>
      <c r="S26" s="47">
        <v>12.916870818929899</v>
      </c>
      <c r="T26" s="47">
        <v>15.3673389261957</v>
      </c>
      <c r="U26" s="49">
        <v>-18.971066147650301</v>
      </c>
    </row>
    <row r="27" spans="1:21" ht="12" thickBot="1">
      <c r="A27" s="69"/>
      <c r="B27" s="71" t="s">
        <v>25</v>
      </c>
      <c r="C27" s="72"/>
      <c r="D27" s="47">
        <v>205207.6164</v>
      </c>
      <c r="E27" s="47">
        <v>257425</v>
      </c>
      <c r="F27" s="48">
        <v>79.715496319316301</v>
      </c>
      <c r="G27" s="47">
        <v>211761.14199999999</v>
      </c>
      <c r="H27" s="48">
        <v>-3.0947725055241699</v>
      </c>
      <c r="I27" s="47">
        <v>62186.1728</v>
      </c>
      <c r="J27" s="48">
        <v>30.304027643293701</v>
      </c>
      <c r="K27" s="47">
        <v>63442.126700000001</v>
      </c>
      <c r="L27" s="48">
        <v>29.959286250921298</v>
      </c>
      <c r="M27" s="48">
        <v>-1.9796844231579E-2</v>
      </c>
      <c r="N27" s="47">
        <v>5388716.8529000003</v>
      </c>
      <c r="O27" s="47">
        <v>24110763.713100001</v>
      </c>
      <c r="P27" s="47">
        <v>30204</v>
      </c>
      <c r="Q27" s="47">
        <v>29843</v>
      </c>
      <c r="R27" s="48">
        <v>1.2096639077840801</v>
      </c>
      <c r="S27" s="47">
        <v>6.7940543106873301</v>
      </c>
      <c r="T27" s="47">
        <v>7.02525689106323</v>
      </c>
      <c r="U27" s="49">
        <v>-3.4030134261984499</v>
      </c>
    </row>
    <row r="28" spans="1:21" ht="12" thickBot="1">
      <c r="A28" s="69"/>
      <c r="B28" s="71" t="s">
        <v>26</v>
      </c>
      <c r="C28" s="72"/>
      <c r="D28" s="47">
        <v>644306.26549999998</v>
      </c>
      <c r="E28" s="47">
        <v>771283</v>
      </c>
      <c r="F28" s="48">
        <v>83.536946295977003</v>
      </c>
      <c r="G28" s="47">
        <v>577019.65009999997</v>
      </c>
      <c r="H28" s="48">
        <v>11.661061350049099</v>
      </c>
      <c r="I28" s="47">
        <v>50879.220699999998</v>
      </c>
      <c r="J28" s="48">
        <v>7.8967446732054203</v>
      </c>
      <c r="K28" s="47">
        <v>35520.892399999997</v>
      </c>
      <c r="L28" s="48">
        <v>6.1559242209245504</v>
      </c>
      <c r="M28" s="48">
        <v>0.43237450588375398</v>
      </c>
      <c r="N28" s="47">
        <v>14664338.1964</v>
      </c>
      <c r="O28" s="47">
        <v>86101791.605499998</v>
      </c>
      <c r="P28" s="47">
        <v>37704</v>
      </c>
      <c r="Q28" s="47">
        <v>36382</v>
      </c>
      <c r="R28" s="48">
        <v>3.63366499917541</v>
      </c>
      <c r="S28" s="47">
        <v>17.0885387624655</v>
      </c>
      <c r="T28" s="47">
        <v>17.492903952504001</v>
      </c>
      <c r="U28" s="49">
        <v>-2.3662947175251898</v>
      </c>
    </row>
    <row r="29" spans="1:21" ht="12" thickBot="1">
      <c r="A29" s="69"/>
      <c r="B29" s="71" t="s">
        <v>27</v>
      </c>
      <c r="C29" s="72"/>
      <c r="D29" s="47">
        <v>534056.67980000004</v>
      </c>
      <c r="E29" s="47">
        <v>610278</v>
      </c>
      <c r="F29" s="48">
        <v>87.510393591117506</v>
      </c>
      <c r="G29" s="47">
        <v>491879.8064</v>
      </c>
      <c r="H29" s="48">
        <v>8.5746299911530599</v>
      </c>
      <c r="I29" s="47">
        <v>84960.493000000002</v>
      </c>
      <c r="J29" s="48">
        <v>15.908516120764</v>
      </c>
      <c r="K29" s="47">
        <v>92477.689199999993</v>
      </c>
      <c r="L29" s="48">
        <v>18.800871269107699</v>
      </c>
      <c r="M29" s="48">
        <v>-8.1286592096204993E-2</v>
      </c>
      <c r="N29" s="47">
        <v>12124327.020500001</v>
      </c>
      <c r="O29" s="47">
        <v>57350793.567000002</v>
      </c>
      <c r="P29" s="47">
        <v>76105</v>
      </c>
      <c r="Q29" s="47">
        <v>73279</v>
      </c>
      <c r="R29" s="48">
        <v>3.8564936748591001</v>
      </c>
      <c r="S29" s="47">
        <v>7.0173665304513504</v>
      </c>
      <c r="T29" s="47">
        <v>8.0416069146686002</v>
      </c>
      <c r="U29" s="49">
        <v>-14.5957943022162</v>
      </c>
    </row>
    <row r="30" spans="1:21" ht="12" thickBot="1">
      <c r="A30" s="69"/>
      <c r="B30" s="71" t="s">
        <v>28</v>
      </c>
      <c r="C30" s="72"/>
      <c r="D30" s="47">
        <v>937293.50379999995</v>
      </c>
      <c r="E30" s="47">
        <v>1008114</v>
      </c>
      <c r="F30" s="48">
        <v>92.974951622534803</v>
      </c>
      <c r="G30" s="47">
        <v>856594.46539999999</v>
      </c>
      <c r="H30" s="48">
        <v>9.4209152241389003</v>
      </c>
      <c r="I30" s="47">
        <v>160028.6366</v>
      </c>
      <c r="J30" s="48">
        <v>17.0734818870725</v>
      </c>
      <c r="K30" s="47">
        <v>143123.36480000001</v>
      </c>
      <c r="L30" s="48">
        <v>16.7084157767896</v>
      </c>
      <c r="M30" s="48">
        <v>0.118116785638902</v>
      </c>
      <c r="N30" s="47">
        <v>19091114.703699999</v>
      </c>
      <c r="O30" s="47">
        <v>98350853.393600002</v>
      </c>
      <c r="P30" s="47">
        <v>57172</v>
      </c>
      <c r="Q30" s="47">
        <v>49567</v>
      </c>
      <c r="R30" s="48">
        <v>15.342869247685</v>
      </c>
      <c r="S30" s="47">
        <v>16.394275236129602</v>
      </c>
      <c r="T30" s="47">
        <v>16.086170131337401</v>
      </c>
      <c r="U30" s="49">
        <v>1.8793456883851201</v>
      </c>
    </row>
    <row r="31" spans="1:21" ht="12" thickBot="1">
      <c r="A31" s="69"/>
      <c r="B31" s="71" t="s">
        <v>29</v>
      </c>
      <c r="C31" s="72"/>
      <c r="D31" s="47">
        <v>545737.04220000003</v>
      </c>
      <c r="E31" s="47">
        <v>707176</v>
      </c>
      <c r="F31" s="48">
        <v>77.171318342251396</v>
      </c>
      <c r="G31" s="47">
        <v>610068.04850000003</v>
      </c>
      <c r="H31" s="48">
        <v>-10.5448902721874</v>
      </c>
      <c r="I31" s="47">
        <v>39088.860500000003</v>
      </c>
      <c r="J31" s="48">
        <v>7.1625815140609097</v>
      </c>
      <c r="K31" s="47">
        <v>34387.013899999998</v>
      </c>
      <c r="L31" s="48">
        <v>5.63658660448597</v>
      </c>
      <c r="M31" s="48">
        <v>0.13673320439143999</v>
      </c>
      <c r="N31" s="47">
        <v>18240377.370299999</v>
      </c>
      <c r="O31" s="47">
        <v>100605200.6407</v>
      </c>
      <c r="P31" s="47">
        <v>21558</v>
      </c>
      <c r="Q31" s="47">
        <v>20459</v>
      </c>
      <c r="R31" s="48">
        <v>5.3717190478518102</v>
      </c>
      <c r="S31" s="47">
        <v>25.314827080434199</v>
      </c>
      <c r="T31" s="47">
        <v>27.3939456034019</v>
      </c>
      <c r="U31" s="49">
        <v>-8.2130465136564208</v>
      </c>
    </row>
    <row r="32" spans="1:21" ht="12" thickBot="1">
      <c r="A32" s="69"/>
      <c r="B32" s="71" t="s">
        <v>30</v>
      </c>
      <c r="C32" s="72"/>
      <c r="D32" s="47">
        <v>120949.226</v>
      </c>
      <c r="E32" s="47">
        <v>136249</v>
      </c>
      <c r="F32" s="48">
        <v>88.770725656702098</v>
      </c>
      <c r="G32" s="47">
        <v>112516.6936</v>
      </c>
      <c r="H32" s="48">
        <v>7.4944722691353602</v>
      </c>
      <c r="I32" s="47">
        <v>36427.5409</v>
      </c>
      <c r="J32" s="48">
        <v>30.118043831053502</v>
      </c>
      <c r="K32" s="47">
        <v>33509.759899999997</v>
      </c>
      <c r="L32" s="48">
        <v>29.782033961225501</v>
      </c>
      <c r="M32" s="48">
        <v>8.7072572549228996E-2</v>
      </c>
      <c r="N32" s="47">
        <v>2980730.7193</v>
      </c>
      <c r="O32" s="47">
        <v>14360548.9223</v>
      </c>
      <c r="P32" s="47">
        <v>25177</v>
      </c>
      <c r="Q32" s="47">
        <v>24979</v>
      </c>
      <c r="R32" s="48">
        <v>0.79266583930501799</v>
      </c>
      <c r="S32" s="47">
        <v>4.8039570242681799</v>
      </c>
      <c r="T32" s="47">
        <v>5.2851229352656199</v>
      </c>
      <c r="U32" s="49">
        <v>-10.0160327947718</v>
      </c>
    </row>
    <row r="33" spans="1:21" ht="12" thickBot="1">
      <c r="A33" s="69"/>
      <c r="B33" s="71" t="s">
        <v>31</v>
      </c>
      <c r="C33" s="72"/>
      <c r="D33" s="47">
        <v>11.538600000000001</v>
      </c>
      <c r="E33" s="50"/>
      <c r="F33" s="50"/>
      <c r="G33" s="47">
        <v>63.661000000000001</v>
      </c>
      <c r="H33" s="48">
        <v>-81.874931276605807</v>
      </c>
      <c r="I33" s="47">
        <v>2.2467000000000001</v>
      </c>
      <c r="J33" s="48">
        <v>19.471166346003798</v>
      </c>
      <c r="K33" s="47">
        <v>11.139900000000001</v>
      </c>
      <c r="L33" s="48">
        <v>17.498782614159399</v>
      </c>
      <c r="M33" s="48">
        <v>-0.79831955403549404</v>
      </c>
      <c r="N33" s="47">
        <v>266.1968</v>
      </c>
      <c r="O33" s="47">
        <v>3446.1772000000001</v>
      </c>
      <c r="P33" s="47">
        <v>3</v>
      </c>
      <c r="Q33" s="47">
        <v>6</v>
      </c>
      <c r="R33" s="48">
        <v>-50</v>
      </c>
      <c r="S33" s="47">
        <v>3.8462000000000001</v>
      </c>
      <c r="T33" s="47">
        <v>0.78346666666666698</v>
      </c>
      <c r="U33" s="49">
        <v>79.630111105333398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71397.8217</v>
      </c>
      <c r="E35" s="47">
        <v>99840</v>
      </c>
      <c r="F35" s="48">
        <v>71.512241286057701</v>
      </c>
      <c r="G35" s="47">
        <v>70498.464500000002</v>
      </c>
      <c r="H35" s="48">
        <v>1.27571175681422</v>
      </c>
      <c r="I35" s="47">
        <v>8680.3852000000006</v>
      </c>
      <c r="J35" s="48">
        <v>12.157773155143801</v>
      </c>
      <c r="K35" s="47">
        <v>10127.245500000001</v>
      </c>
      <c r="L35" s="48">
        <v>14.3652001101386</v>
      </c>
      <c r="M35" s="48">
        <v>-0.142868097746816</v>
      </c>
      <c r="N35" s="47">
        <v>1803890.8385000001</v>
      </c>
      <c r="O35" s="47">
        <v>19016506.031500001</v>
      </c>
      <c r="P35" s="47">
        <v>5543</v>
      </c>
      <c r="Q35" s="47">
        <v>4966</v>
      </c>
      <c r="R35" s="48">
        <v>11.6190092629883</v>
      </c>
      <c r="S35" s="47">
        <v>12.8807183294245</v>
      </c>
      <c r="T35" s="47">
        <v>13.753569653644799</v>
      </c>
      <c r="U35" s="49">
        <v>-6.7764180684423199</v>
      </c>
    </row>
    <row r="36" spans="1:21" ht="12" thickBot="1">
      <c r="A36" s="69"/>
      <c r="B36" s="71" t="s">
        <v>37</v>
      </c>
      <c r="C36" s="72"/>
      <c r="D36" s="50"/>
      <c r="E36" s="47">
        <v>520857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361593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227844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208589.74400000001</v>
      </c>
      <c r="E39" s="47">
        <v>340023</v>
      </c>
      <c r="F39" s="48">
        <v>61.345774844642897</v>
      </c>
      <c r="G39" s="47">
        <v>264457.09000000003</v>
      </c>
      <c r="H39" s="48">
        <v>-21.125297113418299</v>
      </c>
      <c r="I39" s="47">
        <v>9046.6972999999998</v>
      </c>
      <c r="J39" s="48">
        <v>4.3370767548379598</v>
      </c>
      <c r="K39" s="47">
        <v>13988.7176</v>
      </c>
      <c r="L39" s="48">
        <v>5.2895982482451096</v>
      </c>
      <c r="M39" s="48">
        <v>-0.35328615826800303</v>
      </c>
      <c r="N39" s="47">
        <v>5059141.4428000003</v>
      </c>
      <c r="O39" s="47">
        <v>28176085.578000002</v>
      </c>
      <c r="P39" s="47">
        <v>303</v>
      </c>
      <c r="Q39" s="47">
        <v>317</v>
      </c>
      <c r="R39" s="48">
        <v>-4.4164037854889502</v>
      </c>
      <c r="S39" s="47">
        <v>688.41499669967004</v>
      </c>
      <c r="T39" s="47">
        <v>631.85580473186099</v>
      </c>
      <c r="U39" s="49">
        <v>8.2158570395705102</v>
      </c>
    </row>
    <row r="40" spans="1:21" ht="12" thickBot="1">
      <c r="A40" s="69"/>
      <c r="B40" s="71" t="s">
        <v>34</v>
      </c>
      <c r="C40" s="72"/>
      <c r="D40" s="47">
        <v>390475.47960000002</v>
      </c>
      <c r="E40" s="47">
        <v>300228</v>
      </c>
      <c r="F40" s="48">
        <v>130.05964786762101</v>
      </c>
      <c r="G40" s="47">
        <v>314024.44099999999</v>
      </c>
      <c r="H40" s="48">
        <v>24.345569522087001</v>
      </c>
      <c r="I40" s="47">
        <v>23939.4025</v>
      </c>
      <c r="J40" s="48">
        <v>6.1308337528705596</v>
      </c>
      <c r="K40" s="47">
        <v>25992.819299999999</v>
      </c>
      <c r="L40" s="48">
        <v>8.2773236430982102</v>
      </c>
      <c r="M40" s="48">
        <v>-7.8999387342333999E-2</v>
      </c>
      <c r="N40" s="47">
        <v>8983743.7371999994</v>
      </c>
      <c r="O40" s="47">
        <v>56972064.8759</v>
      </c>
      <c r="P40" s="47">
        <v>1888</v>
      </c>
      <c r="Q40" s="47">
        <v>1892</v>
      </c>
      <c r="R40" s="48">
        <v>-0.21141649048625999</v>
      </c>
      <c r="S40" s="47">
        <v>206.819639618644</v>
      </c>
      <c r="T40" s="47">
        <v>170.77370655391101</v>
      </c>
      <c r="U40" s="49">
        <v>17.428679950897401</v>
      </c>
    </row>
    <row r="41" spans="1:21" ht="12" thickBot="1">
      <c r="A41" s="69"/>
      <c r="B41" s="71" t="s">
        <v>40</v>
      </c>
      <c r="C41" s="72"/>
      <c r="D41" s="50"/>
      <c r="E41" s="47">
        <v>152906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61435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88316.624899999995</v>
      </c>
      <c r="E43" s="53"/>
      <c r="F43" s="53"/>
      <c r="G43" s="52">
        <v>21276.21</v>
      </c>
      <c r="H43" s="54">
        <v>315.09566271436501</v>
      </c>
      <c r="I43" s="52">
        <v>8741.4204000000009</v>
      </c>
      <c r="J43" s="54">
        <v>9.8978198158023201</v>
      </c>
      <c r="K43" s="52">
        <v>2085.1968000000002</v>
      </c>
      <c r="L43" s="54">
        <v>9.8006026449259505</v>
      </c>
      <c r="M43" s="54">
        <v>3.1921320807705098</v>
      </c>
      <c r="N43" s="52">
        <v>602248.78130000003</v>
      </c>
      <c r="O43" s="52">
        <v>4099440.3705000002</v>
      </c>
      <c r="P43" s="52">
        <v>35</v>
      </c>
      <c r="Q43" s="52">
        <v>38</v>
      </c>
      <c r="R43" s="54">
        <v>-7.8947368421052699</v>
      </c>
      <c r="S43" s="52">
        <v>2523.33214</v>
      </c>
      <c r="T43" s="52">
        <v>827.64575000000002</v>
      </c>
      <c r="U43" s="55">
        <v>67.200285016779404</v>
      </c>
    </row>
  </sheetData>
  <mergeCells count="41">
    <mergeCell ref="B32:C32"/>
    <mergeCell ref="B33:C33"/>
    <mergeCell ref="B43:C43"/>
    <mergeCell ref="B37:C37"/>
    <mergeCell ref="B38:C38"/>
    <mergeCell ref="B39:C39"/>
    <mergeCell ref="B40:C40"/>
    <mergeCell ref="B41:C41"/>
    <mergeCell ref="B42:C42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69726</v>
      </c>
      <c r="D2" s="32">
        <v>584382.12240341899</v>
      </c>
      <c r="E2" s="32">
        <v>525881.93901367497</v>
      </c>
      <c r="F2" s="32">
        <v>58500.183389743601</v>
      </c>
      <c r="G2" s="32">
        <v>525881.93901367497</v>
      </c>
      <c r="H2" s="32">
        <v>0.100106045594186</v>
      </c>
    </row>
    <row r="3" spans="1:8" ht="14.25">
      <c r="A3" s="32">
        <v>2</v>
      </c>
      <c r="B3" s="33">
        <v>13</v>
      </c>
      <c r="C3" s="32">
        <v>10074.359</v>
      </c>
      <c r="D3" s="32">
        <v>73093.548314106301</v>
      </c>
      <c r="E3" s="32">
        <v>57556.791968640799</v>
      </c>
      <c r="F3" s="32">
        <v>15536.756345465499</v>
      </c>
      <c r="G3" s="32">
        <v>57556.791968640799</v>
      </c>
      <c r="H3" s="32">
        <v>0.21255988666330899</v>
      </c>
    </row>
    <row r="4" spans="1:8" ht="14.25">
      <c r="A4" s="32">
        <v>3</v>
      </c>
      <c r="B4" s="33">
        <v>14</v>
      </c>
      <c r="C4" s="32">
        <v>87720</v>
      </c>
      <c r="D4" s="32">
        <v>105789.075128205</v>
      </c>
      <c r="E4" s="32">
        <v>82154.730210256399</v>
      </c>
      <c r="F4" s="32">
        <v>23634.3449179487</v>
      </c>
      <c r="G4" s="32">
        <v>82154.730210256399</v>
      </c>
      <c r="H4" s="32">
        <v>0.22341007225279499</v>
      </c>
    </row>
    <row r="5" spans="1:8" ht="14.25">
      <c r="A5" s="32">
        <v>4</v>
      </c>
      <c r="B5" s="33">
        <v>15</v>
      </c>
      <c r="C5" s="32">
        <v>7430</v>
      </c>
      <c r="D5" s="32">
        <v>49587.934861538502</v>
      </c>
      <c r="E5" s="32">
        <v>41340.379052136799</v>
      </c>
      <c r="F5" s="32">
        <v>8247.5558094017106</v>
      </c>
      <c r="G5" s="32">
        <v>41340.379052136799</v>
      </c>
      <c r="H5" s="32">
        <v>0.16632182470253901</v>
      </c>
    </row>
    <row r="6" spans="1:8" ht="14.25">
      <c r="A6" s="32">
        <v>5</v>
      </c>
      <c r="B6" s="33">
        <v>16</v>
      </c>
      <c r="C6" s="32">
        <v>3544</v>
      </c>
      <c r="D6" s="32">
        <v>102131.82877692299</v>
      </c>
      <c r="E6" s="32">
        <v>83942.327891452995</v>
      </c>
      <c r="F6" s="32">
        <v>18189.500885470101</v>
      </c>
      <c r="G6" s="32">
        <v>83942.327891452995</v>
      </c>
      <c r="H6" s="32">
        <v>0.17809825891984901</v>
      </c>
    </row>
    <row r="7" spans="1:8" ht="14.25">
      <c r="A7" s="32">
        <v>6</v>
      </c>
      <c r="B7" s="33">
        <v>17</v>
      </c>
      <c r="C7" s="32">
        <v>22321</v>
      </c>
      <c r="D7" s="32">
        <v>267641.84104358999</v>
      </c>
      <c r="E7" s="32">
        <v>210536.220669231</v>
      </c>
      <c r="F7" s="32">
        <v>57105.620374359001</v>
      </c>
      <c r="G7" s="32">
        <v>210536.220669231</v>
      </c>
      <c r="H7" s="32">
        <v>0.213365818108606</v>
      </c>
    </row>
    <row r="8" spans="1:8" ht="14.25">
      <c r="A8" s="32">
        <v>7</v>
      </c>
      <c r="B8" s="33">
        <v>18</v>
      </c>
      <c r="C8" s="32">
        <v>32881</v>
      </c>
      <c r="D8" s="32">
        <v>146611.565377778</v>
      </c>
      <c r="E8" s="32">
        <v>120510.598275214</v>
      </c>
      <c r="F8" s="32">
        <v>26100.9671025641</v>
      </c>
      <c r="G8" s="32">
        <v>120510.598275214</v>
      </c>
      <c r="H8" s="32">
        <v>0.178028022791443</v>
      </c>
    </row>
    <row r="9" spans="1:8" ht="14.25">
      <c r="A9" s="32">
        <v>8</v>
      </c>
      <c r="B9" s="33">
        <v>19</v>
      </c>
      <c r="C9" s="32">
        <v>19225</v>
      </c>
      <c r="D9" s="32">
        <v>108989.811821368</v>
      </c>
      <c r="E9" s="32">
        <v>92381.003045299105</v>
      </c>
      <c r="F9" s="32">
        <v>16608.808776068399</v>
      </c>
      <c r="G9" s="32">
        <v>92381.003045299105</v>
      </c>
      <c r="H9" s="32">
        <v>0.15238863613499901</v>
      </c>
    </row>
    <row r="10" spans="1:8" ht="14.25">
      <c r="A10" s="32">
        <v>9</v>
      </c>
      <c r="B10" s="33">
        <v>21</v>
      </c>
      <c r="C10" s="32">
        <v>142339</v>
      </c>
      <c r="D10" s="32">
        <v>573404.46580000001</v>
      </c>
      <c r="E10" s="32">
        <v>533614.4057</v>
      </c>
      <c r="F10" s="32">
        <v>39790.060100000002</v>
      </c>
      <c r="G10" s="32">
        <v>533614.4057</v>
      </c>
      <c r="H10" s="32">
        <v>6.9392658190211107E-2</v>
      </c>
    </row>
    <row r="11" spans="1:8" ht="14.25">
      <c r="A11" s="32">
        <v>10</v>
      </c>
      <c r="B11" s="33">
        <v>22</v>
      </c>
      <c r="C11" s="32">
        <v>34802</v>
      </c>
      <c r="D11" s="32">
        <v>488063.28495641</v>
      </c>
      <c r="E11" s="32">
        <v>447543.416117949</v>
      </c>
      <c r="F11" s="32">
        <v>40519.868838461502</v>
      </c>
      <c r="G11" s="32">
        <v>447543.416117949</v>
      </c>
      <c r="H11" s="32">
        <v>8.3021751660915105E-2</v>
      </c>
    </row>
    <row r="12" spans="1:8" ht="14.25">
      <c r="A12" s="32">
        <v>11</v>
      </c>
      <c r="B12" s="33">
        <v>23</v>
      </c>
      <c r="C12" s="32">
        <v>162585.08100000001</v>
      </c>
      <c r="D12" s="32">
        <v>1224186.36872051</v>
      </c>
      <c r="E12" s="32">
        <v>1068656.1781880299</v>
      </c>
      <c r="F12" s="32">
        <v>155530.190532479</v>
      </c>
      <c r="G12" s="32">
        <v>1068656.1781880299</v>
      </c>
      <c r="H12" s="32">
        <v>0.12704780457164799</v>
      </c>
    </row>
    <row r="13" spans="1:8" ht="14.25">
      <c r="A13" s="32">
        <v>12</v>
      </c>
      <c r="B13" s="33">
        <v>24</v>
      </c>
      <c r="C13" s="32">
        <v>21211.498</v>
      </c>
      <c r="D13" s="32">
        <v>456185.67826837598</v>
      </c>
      <c r="E13" s="32">
        <v>408830.98432222201</v>
      </c>
      <c r="F13" s="32">
        <v>47354.693946153799</v>
      </c>
      <c r="G13" s="32">
        <v>408830.98432222201</v>
      </c>
      <c r="H13" s="32">
        <v>0.103805744463321</v>
      </c>
    </row>
    <row r="14" spans="1:8" ht="14.25">
      <c r="A14" s="32">
        <v>13</v>
      </c>
      <c r="B14" s="33">
        <v>25</v>
      </c>
      <c r="C14" s="32">
        <v>61428</v>
      </c>
      <c r="D14" s="32">
        <v>689230.40419999999</v>
      </c>
      <c r="E14" s="32">
        <v>654855.7953</v>
      </c>
      <c r="F14" s="32">
        <v>34374.608899999999</v>
      </c>
      <c r="G14" s="32">
        <v>654855.7953</v>
      </c>
      <c r="H14" s="32">
        <v>4.9873900934331403E-2</v>
      </c>
    </row>
    <row r="15" spans="1:8" ht="14.25">
      <c r="A15" s="32">
        <v>14</v>
      </c>
      <c r="B15" s="33">
        <v>26</v>
      </c>
      <c r="C15" s="32">
        <v>193770</v>
      </c>
      <c r="D15" s="32">
        <v>347440.87641807698</v>
      </c>
      <c r="E15" s="32">
        <v>309848.47986355802</v>
      </c>
      <c r="F15" s="32">
        <v>37592.396554519299</v>
      </c>
      <c r="G15" s="32">
        <v>309848.47986355802</v>
      </c>
      <c r="H15" s="32">
        <v>0.108197967211216</v>
      </c>
    </row>
    <row r="16" spans="1:8" ht="14.25">
      <c r="A16" s="32">
        <v>15</v>
      </c>
      <c r="B16" s="33">
        <v>27</v>
      </c>
      <c r="C16" s="32">
        <v>132294.234</v>
      </c>
      <c r="D16" s="32">
        <v>864241.33319999999</v>
      </c>
      <c r="E16" s="32">
        <v>751206.62990000006</v>
      </c>
      <c r="F16" s="32">
        <v>113034.70329999999</v>
      </c>
      <c r="G16" s="32">
        <v>751206.62990000006</v>
      </c>
      <c r="H16" s="32">
        <v>0.13079067033448799</v>
      </c>
    </row>
    <row r="17" spans="1:8" ht="14.25">
      <c r="A17" s="32">
        <v>16</v>
      </c>
      <c r="B17" s="33">
        <v>29</v>
      </c>
      <c r="C17" s="32">
        <v>155894</v>
      </c>
      <c r="D17" s="32">
        <v>1915362.4234675199</v>
      </c>
      <c r="E17" s="32">
        <v>1776116.7338735</v>
      </c>
      <c r="F17" s="32">
        <v>139245.68959401699</v>
      </c>
      <c r="G17" s="32">
        <v>1776116.7338735</v>
      </c>
      <c r="H17" s="32">
        <v>7.2699395105564599E-2</v>
      </c>
    </row>
    <row r="18" spans="1:8" ht="14.25">
      <c r="A18" s="32">
        <v>17</v>
      </c>
      <c r="B18" s="33">
        <v>31</v>
      </c>
      <c r="C18" s="32">
        <v>27239.947</v>
      </c>
      <c r="D18" s="32">
        <v>182275.971331851</v>
      </c>
      <c r="E18" s="32">
        <v>149293.80306473901</v>
      </c>
      <c r="F18" s="32">
        <v>32982.168267112203</v>
      </c>
      <c r="G18" s="32">
        <v>149293.80306473901</v>
      </c>
      <c r="H18" s="32">
        <v>0.18094633113799199</v>
      </c>
    </row>
    <row r="19" spans="1:8" ht="14.25">
      <c r="A19" s="32">
        <v>18</v>
      </c>
      <c r="B19" s="33">
        <v>32</v>
      </c>
      <c r="C19" s="32">
        <v>10758.12</v>
      </c>
      <c r="D19" s="32">
        <v>155947.75937107601</v>
      </c>
      <c r="E19" s="32">
        <v>136584.93579758401</v>
      </c>
      <c r="F19" s="32">
        <v>19362.8235734925</v>
      </c>
      <c r="G19" s="32">
        <v>136584.93579758401</v>
      </c>
      <c r="H19" s="32">
        <v>0.124162242866336</v>
      </c>
    </row>
    <row r="20" spans="1:8" ht="14.25">
      <c r="A20" s="32">
        <v>19</v>
      </c>
      <c r="B20" s="33">
        <v>33</v>
      </c>
      <c r="C20" s="32">
        <v>35221.258999999998</v>
      </c>
      <c r="D20" s="32">
        <v>422239.60612806899</v>
      </c>
      <c r="E20" s="32">
        <v>331674.73844153201</v>
      </c>
      <c r="F20" s="32">
        <v>90564.8676865374</v>
      </c>
      <c r="G20" s="32">
        <v>331674.73844153201</v>
      </c>
      <c r="H20" s="32">
        <v>0.214486908314963</v>
      </c>
    </row>
    <row r="21" spans="1:8" ht="14.25">
      <c r="A21" s="32">
        <v>20</v>
      </c>
      <c r="B21" s="33">
        <v>34</v>
      </c>
      <c r="C21" s="32">
        <v>39674.328999999998</v>
      </c>
      <c r="D21" s="32">
        <v>205207.590128576</v>
      </c>
      <c r="E21" s="32">
        <v>143021.45424753899</v>
      </c>
      <c r="F21" s="32">
        <v>62186.135881036404</v>
      </c>
      <c r="G21" s="32">
        <v>143021.45424753899</v>
      </c>
      <c r="H21" s="32">
        <v>0.30304013531893598</v>
      </c>
    </row>
    <row r="22" spans="1:8" ht="14.25">
      <c r="A22" s="32">
        <v>21</v>
      </c>
      <c r="B22" s="33">
        <v>35</v>
      </c>
      <c r="C22" s="32">
        <v>29836.384999999998</v>
      </c>
      <c r="D22" s="32">
        <v>644306.26600619499</v>
      </c>
      <c r="E22" s="32">
        <v>593427.04504189105</v>
      </c>
      <c r="F22" s="32">
        <v>50879.220964304099</v>
      </c>
      <c r="G22" s="32">
        <v>593427.04504189105</v>
      </c>
      <c r="H22" s="32">
        <v>7.8967447080229E-2</v>
      </c>
    </row>
    <row r="23" spans="1:8" ht="14.25">
      <c r="A23" s="32">
        <v>22</v>
      </c>
      <c r="B23" s="33">
        <v>36</v>
      </c>
      <c r="C23" s="32">
        <v>90424.035000000003</v>
      </c>
      <c r="D23" s="32">
        <v>534056.67930973496</v>
      </c>
      <c r="E23" s="32">
        <v>449096.178937894</v>
      </c>
      <c r="F23" s="32">
        <v>84960.500371840506</v>
      </c>
      <c r="G23" s="32">
        <v>449096.178937894</v>
      </c>
      <c r="H23" s="32">
        <v>0.15908517515716</v>
      </c>
    </row>
    <row r="24" spans="1:8" ht="14.25">
      <c r="A24" s="32">
        <v>23</v>
      </c>
      <c r="B24" s="33">
        <v>37</v>
      </c>
      <c r="C24" s="32">
        <v>90447.763000000006</v>
      </c>
      <c r="D24" s="32">
        <v>937293.51139822998</v>
      </c>
      <c r="E24" s="32">
        <v>777264.86129343498</v>
      </c>
      <c r="F24" s="32">
        <v>160028.650104795</v>
      </c>
      <c r="G24" s="32">
        <v>777264.86129343498</v>
      </c>
      <c r="H24" s="32">
        <v>0.17073483189493999</v>
      </c>
    </row>
    <row r="25" spans="1:8" ht="14.25">
      <c r="A25" s="32">
        <v>24</v>
      </c>
      <c r="B25" s="33">
        <v>38</v>
      </c>
      <c r="C25" s="32">
        <v>118095.837</v>
      </c>
      <c r="D25" s="32">
        <v>545737.03908761102</v>
      </c>
      <c r="E25" s="32">
        <v>506648.16970884998</v>
      </c>
      <c r="F25" s="32">
        <v>39088.869378761097</v>
      </c>
      <c r="G25" s="32">
        <v>506648.16970884998</v>
      </c>
      <c r="H25" s="32">
        <v>7.1625831818400501E-2</v>
      </c>
    </row>
    <row r="26" spans="1:8" ht="14.25">
      <c r="A26" s="32">
        <v>25</v>
      </c>
      <c r="B26" s="33">
        <v>39</v>
      </c>
      <c r="C26" s="32">
        <v>87120.751999999993</v>
      </c>
      <c r="D26" s="32">
        <v>120949.158216428</v>
      </c>
      <c r="E26" s="32">
        <v>84521.670447644297</v>
      </c>
      <c r="F26" s="32">
        <v>36427.4877687841</v>
      </c>
      <c r="G26" s="32">
        <v>84521.670447644297</v>
      </c>
      <c r="H26" s="32">
        <v>0.301180167815638</v>
      </c>
    </row>
    <row r="27" spans="1:8" ht="14.25">
      <c r="A27" s="32">
        <v>26</v>
      </c>
      <c r="B27" s="33">
        <v>40</v>
      </c>
      <c r="C27" s="32">
        <v>3</v>
      </c>
      <c r="D27" s="32">
        <v>11.538500000000001</v>
      </c>
      <c r="E27" s="32">
        <v>9.2919</v>
      </c>
      <c r="F27" s="32">
        <v>2.2465999999999999</v>
      </c>
      <c r="G27" s="32">
        <v>9.2919</v>
      </c>
      <c r="H27" s="32">
        <v>0.19470468431771901</v>
      </c>
    </row>
    <row r="28" spans="1:8" ht="14.25">
      <c r="A28" s="32">
        <v>27</v>
      </c>
      <c r="B28" s="33">
        <v>42</v>
      </c>
      <c r="C28" s="32">
        <v>4630.4369999999999</v>
      </c>
      <c r="D28" s="32">
        <v>71397.821599999996</v>
      </c>
      <c r="E28" s="32">
        <v>62717.439400000003</v>
      </c>
      <c r="F28" s="32">
        <v>8680.3822</v>
      </c>
      <c r="G28" s="32">
        <v>62717.439400000003</v>
      </c>
      <c r="H28" s="32">
        <v>0.121577689703631</v>
      </c>
    </row>
    <row r="29" spans="1:8" ht="14.25">
      <c r="A29" s="32">
        <v>28</v>
      </c>
      <c r="B29" s="33">
        <v>75</v>
      </c>
      <c r="C29" s="32">
        <v>301</v>
      </c>
      <c r="D29" s="32">
        <v>208589.743589744</v>
      </c>
      <c r="E29" s="32">
        <v>199543.047008547</v>
      </c>
      <c r="F29" s="32">
        <v>9046.6965811965802</v>
      </c>
      <c r="G29" s="32">
        <v>199543.047008547</v>
      </c>
      <c r="H29" s="32">
        <v>4.33707641876665E-2</v>
      </c>
    </row>
    <row r="30" spans="1:8" ht="14.25">
      <c r="A30" s="32">
        <v>29</v>
      </c>
      <c r="B30" s="33">
        <v>76</v>
      </c>
      <c r="C30" s="32">
        <v>1967</v>
      </c>
      <c r="D30" s="32">
        <v>390475.473884615</v>
      </c>
      <c r="E30" s="32">
        <v>366536.07580512803</v>
      </c>
      <c r="F30" s="32">
        <v>23939.3980794872</v>
      </c>
      <c r="G30" s="32">
        <v>366536.07580512803</v>
      </c>
      <c r="H30" s="32">
        <v>6.1308327105228697E-2</v>
      </c>
    </row>
    <row r="31" spans="1:8" ht="14.25">
      <c r="A31" s="32">
        <v>30</v>
      </c>
      <c r="B31" s="33">
        <v>99</v>
      </c>
      <c r="C31" s="32">
        <v>35</v>
      </c>
      <c r="D31" s="32">
        <v>88316.625066182605</v>
      </c>
      <c r="E31" s="32">
        <v>79575.204674381705</v>
      </c>
      <c r="F31" s="32">
        <v>8741.4203918009207</v>
      </c>
      <c r="G31" s="32">
        <v>79575.204674381705</v>
      </c>
      <c r="H31" s="32">
        <v>9.8978197878941701E-2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2014-03-19T01:57:14Z</dcterms:modified>
</cp:coreProperties>
</file>