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<sst xmlns="http://schemas.openxmlformats.org/spreadsheetml/2006/main" count="114" uniqueCount="71">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</sst>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387" Type="http://schemas.openxmlformats.org/officeDocument/2006/relationships/hyperlink" Target="cid:dceb3846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15428547.972899999</v>
      </c>
      <c r="F3" s="25">
        <f>RA!I7</f>
        <v>1795351.4865000001</v>
      </c>
      <c r="G3" s="16">
        <f>E3-F3</f>
        <v>13633196.486399999</v>
      </c>
      <c r="H3" s="27">
        <f>RA!J7</f>
        <v>11.636555103263801</v>
      </c>
      <c r="I3" s="20">
        <f>SUM(I4:I39)</f>
        <v>15428551.431381911</v>
      </c>
      <c r="J3" s="21">
        <f>SUM(J4:J39)</f>
        <v>13633196.613467196</v>
      </c>
      <c r="K3" s="22">
        <f>E3-I3</f>
        <v>-3.4584819115698338</v>
      </c>
      <c r="L3" s="22">
        <f>G3-J3</f>
        <v>-0.1270671971142292</v>
      </c>
    </row>
    <row r="4" spans="1:12">
      <c r="A4" s="38">
        <f>RA!A8</f>
        <v>41719</v>
      </c>
      <c r="B4" s="12">
        <v>12</v>
      </c>
      <c r="C4" s="35" t="s">
        <v>6</v>
      </c>
      <c r="D4" s="35"/>
      <c r="E4" s="15">
        <f>VLOOKUP(C4,RA!B8:D39,3,0)</f>
        <v>614767.15769999998</v>
      </c>
      <c r="F4" s="25">
        <f>VLOOKUP(C4,RA!B8:I43,8,0)</f>
        <v>80746.469200000007</v>
      </c>
      <c r="G4" s="16">
        <f t="shared" ref="G4:G39" si="0">E4-F4</f>
        <v>534020.68849999993</v>
      </c>
      <c r="H4" s="27">
        <f>RA!J8</f>
        <v>13.134479971586799</v>
      </c>
      <c r="I4" s="20">
        <f>VLOOKUP(B4,RMS!B:D,3,FALSE)</f>
        <v>614767.58740769199</v>
      </c>
      <c r="J4" s="21">
        <f>VLOOKUP(B4,RMS!B:E,4,FALSE)</f>
        <v>534020.69097264996</v>
      </c>
      <c r="K4" s="22">
        <f t="shared" ref="K4:K39" si="1">E4-I4</f>
        <v>-0.42970769200474024</v>
      </c>
      <c r="L4" s="22">
        <f t="shared" ref="L4:L39" si="2">G4-J4</f>
        <v>-2.4726500269025564E-3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105169.17630000001</v>
      </c>
      <c r="F5" s="25">
        <f>VLOOKUP(C5,RA!B9:I44,8,0)</f>
        <v>21230.732899999999</v>
      </c>
      <c r="G5" s="16">
        <f t="shared" si="0"/>
        <v>83938.443400000004</v>
      </c>
      <c r="H5" s="27">
        <f>RA!J9</f>
        <v>20.187219912646601</v>
      </c>
      <c r="I5" s="20">
        <f>VLOOKUP(B5,RMS!B:D,3,FALSE)</f>
        <v>105169.195694252</v>
      </c>
      <c r="J5" s="21">
        <f>VLOOKUP(B5,RMS!B:E,4,FALSE)</f>
        <v>83938.444592428699</v>
      </c>
      <c r="K5" s="22">
        <f t="shared" si="1"/>
        <v>-1.9394251998164691E-2</v>
      </c>
      <c r="L5" s="22">
        <f t="shared" si="2"/>
        <v>-1.1924286955036223E-3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139204.15119999999</v>
      </c>
      <c r="F6" s="25">
        <f>VLOOKUP(C6,RA!B10:I45,8,0)</f>
        <v>33905.819900000002</v>
      </c>
      <c r="G6" s="16">
        <f t="shared" si="0"/>
        <v>105298.33129999999</v>
      </c>
      <c r="H6" s="27">
        <f>RA!J10</f>
        <v>24.356902870867799</v>
      </c>
      <c r="I6" s="20">
        <f>VLOOKUP(B6,RMS!B:D,3,FALSE)</f>
        <v>139206.26679401699</v>
      </c>
      <c r="J6" s="21">
        <f>VLOOKUP(B6,RMS!B:E,4,FALSE)</f>
        <v>105298.331857265</v>
      </c>
      <c r="K6" s="22">
        <f t="shared" si="1"/>
        <v>-2.1155940169992391</v>
      </c>
      <c r="L6" s="22">
        <f t="shared" si="2"/>
        <v>-5.5726501159369946E-4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55513.1299</v>
      </c>
      <c r="F7" s="25">
        <f>VLOOKUP(C7,RA!B11:I46,8,0)</f>
        <v>10479.2971</v>
      </c>
      <c r="G7" s="16">
        <f t="shared" si="0"/>
        <v>45033.832800000004</v>
      </c>
      <c r="H7" s="27">
        <f>RA!J11</f>
        <v>18.877150538759299</v>
      </c>
      <c r="I7" s="20">
        <f>VLOOKUP(B7,RMS!B:D,3,FALSE)</f>
        <v>55513.1515837607</v>
      </c>
      <c r="J7" s="21">
        <f>VLOOKUP(B7,RMS!B:E,4,FALSE)</f>
        <v>45033.833051282098</v>
      </c>
      <c r="K7" s="22">
        <f t="shared" si="1"/>
        <v>-2.1683760700398125E-2</v>
      </c>
      <c r="L7" s="22">
        <f t="shared" si="2"/>
        <v>-2.5128209381364286E-4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102166.7219</v>
      </c>
      <c r="F8" s="25">
        <f>VLOOKUP(C8,RA!B12:I47,8,0)</f>
        <v>17088.866699999999</v>
      </c>
      <c r="G8" s="16">
        <f t="shared" si="0"/>
        <v>85077.855200000005</v>
      </c>
      <c r="H8" s="27">
        <f>RA!J12</f>
        <v>16.7264510226005</v>
      </c>
      <c r="I8" s="20">
        <f>VLOOKUP(B8,RMS!B:D,3,FALSE)</f>
        <v>102166.727847863</v>
      </c>
      <c r="J8" s="21">
        <f>VLOOKUP(B8,RMS!B:E,4,FALSE)</f>
        <v>85077.854881196603</v>
      </c>
      <c r="K8" s="22">
        <f t="shared" si="1"/>
        <v>-5.9478629991644993E-3</v>
      </c>
      <c r="L8" s="22">
        <f t="shared" si="2"/>
        <v>3.1880340247880667E-4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250123.07670000001</v>
      </c>
      <c r="F9" s="25">
        <f>VLOOKUP(C9,RA!B13:I48,8,0)</f>
        <v>55862.336300000003</v>
      </c>
      <c r="G9" s="16">
        <f t="shared" si="0"/>
        <v>194260.74040000001</v>
      </c>
      <c r="H9" s="27">
        <f>RA!J13</f>
        <v>22.3339393697775</v>
      </c>
      <c r="I9" s="20">
        <f>VLOOKUP(B9,RMS!B:D,3,FALSE)</f>
        <v>250123.19977350399</v>
      </c>
      <c r="J9" s="21">
        <f>VLOOKUP(B9,RMS!B:E,4,FALSE)</f>
        <v>194260.74061880301</v>
      </c>
      <c r="K9" s="22">
        <f t="shared" si="1"/>
        <v>-0.12307350398623385</v>
      </c>
      <c r="L9" s="22">
        <f t="shared" si="2"/>
        <v>-2.1880300482735038E-4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114339.6994</v>
      </c>
      <c r="F10" s="25">
        <f>VLOOKUP(C10,RA!B14:I49,8,0)</f>
        <v>20224.511699999999</v>
      </c>
      <c r="G10" s="16">
        <f t="shared" si="0"/>
        <v>94115.187699999995</v>
      </c>
      <c r="H10" s="27">
        <f>RA!J14</f>
        <v>17.688092417706699</v>
      </c>
      <c r="I10" s="20">
        <f>VLOOKUP(B10,RMS!B:D,3,FALSE)</f>
        <v>114339.697039316</v>
      </c>
      <c r="J10" s="21">
        <f>VLOOKUP(B10,RMS!B:E,4,FALSE)</f>
        <v>94115.186520512798</v>
      </c>
      <c r="K10" s="22">
        <f t="shared" si="1"/>
        <v>2.3606839968124405E-3</v>
      </c>
      <c r="L10" s="22">
        <f t="shared" si="2"/>
        <v>1.1794871970778331E-3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104257.9301</v>
      </c>
      <c r="F11" s="25">
        <f>VLOOKUP(C11,RA!B15:I50,8,0)</f>
        <v>12484.453</v>
      </c>
      <c r="G11" s="16">
        <f t="shared" si="0"/>
        <v>91773.477100000004</v>
      </c>
      <c r="H11" s="27">
        <f>RA!J15</f>
        <v>11.9745836005236</v>
      </c>
      <c r="I11" s="20">
        <f>VLOOKUP(B11,RMS!B:D,3,FALSE)</f>
        <v>104257.977232479</v>
      </c>
      <c r="J11" s="21">
        <f>VLOOKUP(B11,RMS!B:E,4,FALSE)</f>
        <v>91773.477170085505</v>
      </c>
      <c r="K11" s="22">
        <f t="shared" si="1"/>
        <v>-4.7132478997809812E-2</v>
      </c>
      <c r="L11" s="22">
        <f t="shared" si="2"/>
        <v>-7.0085501647554338E-5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780537.85759999999</v>
      </c>
      <c r="F12" s="25">
        <f>VLOOKUP(C12,RA!B16:I51,8,0)</f>
        <v>21584.692899999998</v>
      </c>
      <c r="G12" s="16">
        <f t="shared" si="0"/>
        <v>758953.16469999996</v>
      </c>
      <c r="H12" s="27">
        <f>RA!J16</f>
        <v>2.7653614350454001</v>
      </c>
      <c r="I12" s="20">
        <f>VLOOKUP(B12,RMS!B:D,3,FALSE)</f>
        <v>780537.69209999999</v>
      </c>
      <c r="J12" s="21">
        <f>VLOOKUP(B12,RMS!B:E,4,FALSE)</f>
        <v>758953.16469999996</v>
      </c>
      <c r="K12" s="22">
        <f t="shared" si="1"/>
        <v>0.16550000000279397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513964.38179999997</v>
      </c>
      <c r="F13" s="25">
        <f>VLOOKUP(C13,RA!B17:I52,8,0)</f>
        <v>42049.695</v>
      </c>
      <c r="G13" s="16">
        <f t="shared" si="0"/>
        <v>471914.68679999997</v>
      </c>
      <c r="H13" s="27">
        <f>RA!J17</f>
        <v>8.1814414556771506</v>
      </c>
      <c r="I13" s="20">
        <f>VLOOKUP(B13,RMS!B:D,3,FALSE)</f>
        <v>513964.43911880301</v>
      </c>
      <c r="J13" s="21">
        <f>VLOOKUP(B13,RMS!B:E,4,FALSE)</f>
        <v>471914.68733931601</v>
      </c>
      <c r="K13" s="22">
        <f t="shared" si="1"/>
        <v>-5.7318803039379418E-2</v>
      </c>
      <c r="L13" s="22">
        <f t="shared" si="2"/>
        <v>-5.3931603906676173E-4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1849825.2782999999</v>
      </c>
      <c r="F14" s="25">
        <f>VLOOKUP(C14,RA!B18:I53,8,0)</f>
        <v>239626.45050000001</v>
      </c>
      <c r="G14" s="16">
        <f t="shared" si="0"/>
        <v>1610198.8277999999</v>
      </c>
      <c r="H14" s="27">
        <f>RA!J18</f>
        <v>12.9540045382134</v>
      </c>
      <c r="I14" s="20">
        <f>VLOOKUP(B14,RMS!B:D,3,FALSE)</f>
        <v>1849825.40992991</v>
      </c>
      <c r="J14" s="21">
        <f>VLOOKUP(B14,RMS!B:E,4,FALSE)</f>
        <v>1610198.8339222199</v>
      </c>
      <c r="K14" s="22">
        <f t="shared" si="1"/>
        <v>-0.13162991008721292</v>
      </c>
      <c r="L14" s="22">
        <f t="shared" si="2"/>
        <v>-6.1222200747579336E-3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619461.50300000003</v>
      </c>
      <c r="F15" s="25">
        <f>VLOOKUP(C15,RA!B19:I54,8,0)</f>
        <v>68129.203999999998</v>
      </c>
      <c r="G15" s="16">
        <f t="shared" si="0"/>
        <v>551332.299</v>
      </c>
      <c r="H15" s="27">
        <f>RA!J19</f>
        <v>10.998133648347199</v>
      </c>
      <c r="I15" s="20">
        <f>VLOOKUP(B15,RMS!B:D,3,FALSE)</f>
        <v>619461.57607008505</v>
      </c>
      <c r="J15" s="21">
        <f>VLOOKUP(B15,RMS!B:E,4,FALSE)</f>
        <v>551332.29913247901</v>
      </c>
      <c r="K15" s="22">
        <f t="shared" si="1"/>
        <v>-7.3070085025392473E-2</v>
      </c>
      <c r="L15" s="22">
        <f t="shared" si="2"/>
        <v>-1.3247900642454624E-4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848971.38959999999</v>
      </c>
      <c r="F16" s="25">
        <f>VLOOKUP(C16,RA!B20:I55,8,0)</f>
        <v>58150.736700000001</v>
      </c>
      <c r="G16" s="16">
        <f t="shared" si="0"/>
        <v>790820.65289999999</v>
      </c>
      <c r="H16" s="27">
        <f>RA!J20</f>
        <v>6.8495519887187504</v>
      </c>
      <c r="I16" s="20">
        <f>VLOOKUP(B16,RMS!B:D,3,FALSE)</f>
        <v>848971.41879999998</v>
      </c>
      <c r="J16" s="21">
        <f>VLOOKUP(B16,RMS!B:E,4,FALSE)</f>
        <v>790820.65289999999</v>
      </c>
      <c r="K16" s="22">
        <f t="shared" si="1"/>
        <v>-2.9199999989941716E-2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417511.6642</v>
      </c>
      <c r="F17" s="25">
        <f>VLOOKUP(C17,RA!B21:I56,8,0)</f>
        <v>50886.752999999997</v>
      </c>
      <c r="G17" s="16">
        <f t="shared" si="0"/>
        <v>366624.91119999997</v>
      </c>
      <c r="H17" s="27">
        <f>RA!J21</f>
        <v>12.1881033186234</v>
      </c>
      <c r="I17" s="20">
        <f>VLOOKUP(B17,RMS!B:D,3,FALSE)</f>
        <v>417511.34248547</v>
      </c>
      <c r="J17" s="21">
        <f>VLOOKUP(B17,RMS!B:E,4,FALSE)</f>
        <v>366624.91106410301</v>
      </c>
      <c r="K17" s="22">
        <f t="shared" si="1"/>
        <v>0.32171453000046313</v>
      </c>
      <c r="L17" s="22">
        <f t="shared" si="2"/>
        <v>1.3589696027338505E-4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1087834.8019999999</v>
      </c>
      <c r="F18" s="25">
        <f>VLOOKUP(C18,RA!B22:I57,8,0)</f>
        <v>149654.05910000001</v>
      </c>
      <c r="G18" s="16">
        <f t="shared" si="0"/>
        <v>938180.74289999995</v>
      </c>
      <c r="H18" s="27">
        <f>RA!J22</f>
        <v>13.757057489322699</v>
      </c>
      <c r="I18" s="20">
        <f>VLOOKUP(B18,RMS!B:D,3,FALSE)</f>
        <v>1087834.9187</v>
      </c>
      <c r="J18" s="21">
        <f>VLOOKUP(B18,RMS!B:E,4,FALSE)</f>
        <v>938180.74309999996</v>
      </c>
      <c r="K18" s="22">
        <f t="shared" si="1"/>
        <v>-0.1167000001296401</v>
      </c>
      <c r="L18" s="22">
        <f t="shared" si="2"/>
        <v>-2.0000000949949026E-4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2252710.0449999999</v>
      </c>
      <c r="F19" s="25">
        <f>VLOOKUP(C19,RA!B23:I58,8,0)</f>
        <v>158548.0717</v>
      </c>
      <c r="G19" s="16">
        <f t="shared" si="0"/>
        <v>2094161.9733</v>
      </c>
      <c r="H19" s="27">
        <f>RA!J23</f>
        <v>7.0381038186385796</v>
      </c>
      <c r="I19" s="20">
        <f>VLOOKUP(B19,RMS!B:D,3,FALSE)</f>
        <v>2252710.9512829101</v>
      </c>
      <c r="J19" s="21">
        <f>VLOOKUP(B19,RMS!B:E,4,FALSE)</f>
        <v>2094162.0112196601</v>
      </c>
      <c r="K19" s="22">
        <f t="shared" si="1"/>
        <v>-0.90628291014581919</v>
      </c>
      <c r="L19" s="22">
        <f t="shared" si="2"/>
        <v>-3.7919660098850727E-2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267049.34669999999</v>
      </c>
      <c r="F20" s="25">
        <f>VLOOKUP(C20,RA!B24:I59,8,0)</f>
        <v>40476.9876</v>
      </c>
      <c r="G20" s="16">
        <f t="shared" si="0"/>
        <v>226572.3591</v>
      </c>
      <c r="H20" s="27">
        <f>RA!J24</f>
        <v>15.157119124306</v>
      </c>
      <c r="I20" s="20">
        <f>VLOOKUP(B20,RMS!B:D,3,FALSE)</f>
        <v>267049.338969253</v>
      </c>
      <c r="J20" s="21">
        <f>VLOOKUP(B20,RMS!B:E,4,FALSE)</f>
        <v>226572.35115969699</v>
      </c>
      <c r="K20" s="22">
        <f t="shared" si="1"/>
        <v>7.7307469910010695E-3</v>
      </c>
      <c r="L20" s="22">
        <f t="shared" si="2"/>
        <v>7.9403030104003847E-3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219552.96230000001</v>
      </c>
      <c r="F21" s="25">
        <f>VLOOKUP(C21,RA!B25:I60,8,0)</f>
        <v>21152.980500000001</v>
      </c>
      <c r="G21" s="16">
        <f t="shared" si="0"/>
        <v>198399.98180000001</v>
      </c>
      <c r="H21" s="27">
        <f>RA!J25</f>
        <v>9.6345684787875001</v>
      </c>
      <c r="I21" s="20">
        <f>VLOOKUP(B21,RMS!B:D,3,FALSE)</f>
        <v>219552.96124737899</v>
      </c>
      <c r="J21" s="21">
        <f>VLOOKUP(B21,RMS!B:E,4,FALSE)</f>
        <v>198399.97869840701</v>
      </c>
      <c r="K21" s="22">
        <f t="shared" si="1"/>
        <v>1.0526210244279355E-3</v>
      </c>
      <c r="L21" s="22">
        <f t="shared" si="2"/>
        <v>3.1015929998829961E-3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543701.24979999999</v>
      </c>
      <c r="F22" s="25">
        <f>VLOOKUP(C22,RA!B26:I61,8,0)</f>
        <v>118896.7971</v>
      </c>
      <c r="G22" s="16">
        <f t="shared" si="0"/>
        <v>424804.45270000002</v>
      </c>
      <c r="H22" s="27">
        <f>RA!J26</f>
        <v>21.868038218366401</v>
      </c>
      <c r="I22" s="20">
        <f>VLOOKUP(B22,RMS!B:D,3,FALSE)</f>
        <v>543701.24812393205</v>
      </c>
      <c r="J22" s="21">
        <f>VLOOKUP(B22,RMS!B:E,4,FALSE)</f>
        <v>424804.45413425</v>
      </c>
      <c r="K22" s="22">
        <f t="shared" si="1"/>
        <v>1.6760679427534342E-3</v>
      </c>
      <c r="L22" s="22">
        <f t="shared" si="2"/>
        <v>-1.4342499780468643E-3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286001.40840000001</v>
      </c>
      <c r="F23" s="25">
        <f>VLOOKUP(C23,RA!B27:I62,8,0)</f>
        <v>85908.898300000001</v>
      </c>
      <c r="G23" s="16">
        <f t="shared" si="0"/>
        <v>200092.51010000001</v>
      </c>
      <c r="H23" s="27">
        <f>RA!J27</f>
        <v>30.037928407628101</v>
      </c>
      <c r="I23" s="20">
        <f>VLOOKUP(B23,RMS!B:D,3,FALSE)</f>
        <v>286001.40687774803</v>
      </c>
      <c r="J23" s="21">
        <f>VLOOKUP(B23,RMS!B:E,4,FALSE)</f>
        <v>200092.51641891201</v>
      </c>
      <c r="K23" s="22">
        <f t="shared" si="1"/>
        <v>1.5222519868984818E-3</v>
      </c>
      <c r="L23" s="22">
        <f t="shared" si="2"/>
        <v>-6.3189119973685592E-3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805716.15049999999</v>
      </c>
      <c r="F24" s="25">
        <f>VLOOKUP(C24,RA!B28:I63,8,0)</f>
        <v>80148.8701</v>
      </c>
      <c r="G24" s="16">
        <f t="shared" si="0"/>
        <v>725567.28040000005</v>
      </c>
      <c r="H24" s="27">
        <f>RA!J28</f>
        <v>9.9475317765769393</v>
      </c>
      <c r="I24" s="20">
        <f>VLOOKUP(B24,RMS!B:D,3,FALSE)</f>
        <v>805716.15050885</v>
      </c>
      <c r="J24" s="21">
        <f>VLOOKUP(B24,RMS!B:E,4,FALSE)</f>
        <v>725567.27939961897</v>
      </c>
      <c r="K24" s="22">
        <f t="shared" si="1"/>
        <v>-8.8500091806054115E-6</v>
      </c>
      <c r="L24" s="22">
        <f t="shared" si="2"/>
        <v>1.0003810748457909E-3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637645.72790000006</v>
      </c>
      <c r="F25" s="25">
        <f>VLOOKUP(C25,RA!B29:I64,8,0)</f>
        <v>103210.9593</v>
      </c>
      <c r="G25" s="16">
        <f t="shared" si="0"/>
        <v>534434.76860000007</v>
      </c>
      <c r="H25" s="27">
        <f>RA!J29</f>
        <v>16.186254339053001</v>
      </c>
      <c r="I25" s="20">
        <f>VLOOKUP(B25,RMS!B:D,3,FALSE)</f>
        <v>637645.72941946902</v>
      </c>
      <c r="J25" s="21">
        <f>VLOOKUP(B25,RMS!B:E,4,FALSE)</f>
        <v>534434.74227870896</v>
      </c>
      <c r="K25" s="22">
        <f t="shared" si="1"/>
        <v>-1.5194689622148871E-3</v>
      </c>
      <c r="L25" s="22">
        <f t="shared" si="2"/>
        <v>2.6321291108615696E-2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1227597.0396</v>
      </c>
      <c r="F26" s="25">
        <f>VLOOKUP(C26,RA!B30:I65,8,0)</f>
        <v>161798.13620000001</v>
      </c>
      <c r="G26" s="16">
        <f t="shared" si="0"/>
        <v>1065798.9034</v>
      </c>
      <c r="H26" s="27">
        <f>RA!J30</f>
        <v>13.1800689461356</v>
      </c>
      <c r="I26" s="20">
        <f>VLOOKUP(B26,RMS!B:D,3,FALSE)</f>
        <v>1227597.03226195</v>
      </c>
      <c r="J26" s="21">
        <f>VLOOKUP(B26,RMS!B:E,4,FALSE)</f>
        <v>1065798.8951997999</v>
      </c>
      <c r="K26" s="22">
        <f t="shared" si="1"/>
        <v>7.3380500543862581E-3</v>
      </c>
      <c r="L26" s="22">
        <f t="shared" si="2"/>
        <v>8.2002000417560339E-3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675438.4523</v>
      </c>
      <c r="F27" s="25">
        <f>VLOOKUP(C27,RA!B31:I66,8,0)</f>
        <v>48227.004300000001</v>
      </c>
      <c r="G27" s="16">
        <f t="shared" si="0"/>
        <v>627211.44799999997</v>
      </c>
      <c r="H27" s="27">
        <f>RA!J31</f>
        <v>7.1401034595791302</v>
      </c>
      <c r="I27" s="20">
        <f>VLOOKUP(B27,RMS!B:D,3,FALSE)</f>
        <v>675438.40434513299</v>
      </c>
      <c r="J27" s="21">
        <f>VLOOKUP(B27,RMS!B:E,4,FALSE)</f>
        <v>627211.57621061895</v>
      </c>
      <c r="K27" s="22">
        <f t="shared" si="1"/>
        <v>4.7954867011867464E-2</v>
      </c>
      <c r="L27" s="22">
        <f t="shared" si="2"/>
        <v>-0.12821061897557229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150641.93609999999</v>
      </c>
      <c r="F28" s="25">
        <f>VLOOKUP(C28,RA!B32:I67,8,0)</f>
        <v>44255.830499999996</v>
      </c>
      <c r="G28" s="16">
        <f t="shared" si="0"/>
        <v>106386.1056</v>
      </c>
      <c r="H28" s="27">
        <f>RA!J32</f>
        <v>29.3781609860762</v>
      </c>
      <c r="I28" s="20">
        <f>VLOOKUP(B28,RMS!B:D,3,FALSE)</f>
        <v>150641.88112809899</v>
      </c>
      <c r="J28" s="21">
        <f>VLOOKUP(B28,RMS!B:E,4,FALSE)</f>
        <v>106386.091535981</v>
      </c>
      <c r="K28" s="22">
        <f t="shared" si="1"/>
        <v>5.4971901001408696E-2</v>
      </c>
      <c r="L28" s="22">
        <f t="shared" si="2"/>
        <v>1.4064018992939964E-2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23.846299999999999</v>
      </c>
      <c r="F29" s="25">
        <f>VLOOKUP(C29,RA!B33:I68,8,0)</f>
        <v>5.2625000000000002</v>
      </c>
      <c r="G29" s="16">
        <f t="shared" si="0"/>
        <v>18.5838</v>
      </c>
      <c r="H29" s="27">
        <f>RA!J33</f>
        <v>22.068413129080799</v>
      </c>
      <c r="I29" s="20">
        <f>VLOOKUP(B29,RMS!B:D,3,FALSE)</f>
        <v>23.8462</v>
      </c>
      <c r="J29" s="21">
        <f>VLOOKUP(B29,RMS!B:E,4,FALSE)</f>
        <v>18.5838</v>
      </c>
      <c r="K29" s="22">
        <f t="shared" si="1"/>
        <v>9.9999999999766942E-5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104025.1367</v>
      </c>
      <c r="F31" s="25">
        <f>VLOOKUP(C31,RA!B35:I70,8,0)</f>
        <v>10382.506600000001</v>
      </c>
      <c r="G31" s="16">
        <f t="shared" si="0"/>
        <v>93642.630100000009</v>
      </c>
      <c r="H31" s="27">
        <f>RA!J35</f>
        <v>9.9807670812702707</v>
      </c>
      <c r="I31" s="20">
        <f>VLOOKUP(B31,RMS!B:D,3,FALSE)</f>
        <v>104025.1366</v>
      </c>
      <c r="J31" s="21">
        <f>VLOOKUP(B31,RMS!B:E,4,FALSE)</f>
        <v>93642.636599999998</v>
      </c>
      <c r="K31" s="22">
        <f t="shared" si="1"/>
        <v>1.0000000474974513E-4</v>
      </c>
      <c r="L31" s="22">
        <f t="shared" si="2"/>
        <v>-6.4999999885912985E-3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258814.95680000001</v>
      </c>
      <c r="F35" s="25">
        <f>VLOOKUP(C35,RA!B8:I74,8,0)</f>
        <v>12805.2075</v>
      </c>
      <c r="G35" s="16">
        <f t="shared" si="0"/>
        <v>246009.74930000002</v>
      </c>
      <c r="H35" s="27">
        <f>RA!J39</f>
        <v>4.9476304068065398</v>
      </c>
      <c r="I35" s="20">
        <f>VLOOKUP(B35,RMS!B:D,3,FALSE)</f>
        <v>258814.95726495699</v>
      </c>
      <c r="J35" s="21">
        <f>VLOOKUP(B35,RMS!B:E,4,FALSE)</f>
        <v>246009.75</v>
      </c>
      <c r="K35" s="22">
        <f t="shared" si="1"/>
        <v>-4.649569746106863E-4</v>
      </c>
      <c r="L35" s="22">
        <f t="shared" si="2"/>
        <v>-6.99999975040555E-4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372516.5955</v>
      </c>
      <c r="F36" s="25">
        <f>VLOOKUP(C36,RA!B8:I75,8,0)</f>
        <v>24916.544600000001</v>
      </c>
      <c r="G36" s="16">
        <f t="shared" si="0"/>
        <v>347600.05089999997</v>
      </c>
      <c r="H36" s="27">
        <f>RA!J40</f>
        <v>6.6887072686134896</v>
      </c>
      <c r="I36" s="20">
        <f>VLOOKUP(B36,RMS!B:D,3,FALSE)</f>
        <v>372516.58727094001</v>
      </c>
      <c r="J36" s="21">
        <f>VLOOKUP(B36,RMS!B:E,4,FALSE)</f>
        <v>347600.046490598</v>
      </c>
      <c r="K36" s="22">
        <f t="shared" si="1"/>
        <v>8.2290599821135402E-3</v>
      </c>
      <c r="L36" s="22">
        <f t="shared" si="2"/>
        <v>4.4094019685871899E-3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23465.1993</v>
      </c>
      <c r="F39" s="25">
        <f>VLOOKUP(C39,RA!B8:I78,8,0)</f>
        <v>2513.3517000000002</v>
      </c>
      <c r="G39" s="16">
        <f t="shared" si="0"/>
        <v>20951.847600000001</v>
      </c>
      <c r="H39" s="27">
        <f>RA!J43</f>
        <v>10.710975295232201</v>
      </c>
      <c r="I39" s="20">
        <f>VLOOKUP(B39,RMS!B:D,3,FALSE)</f>
        <v>23465.199304137401</v>
      </c>
      <c r="J39" s="21">
        <f>VLOOKUP(B39,RMS!B:E,4,FALSE)</f>
        <v>20951.848498600699</v>
      </c>
      <c r="K39" s="22">
        <f t="shared" si="1"/>
        <v>-4.1374005377292633E-6</v>
      </c>
      <c r="L39" s="22">
        <f t="shared" si="2"/>
        <v>-8.9860069783753715E-4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15428547.972899999</v>
      </c>
      <c r="E7" s="62">
        <v>18522037</v>
      </c>
      <c r="F7" s="63">
        <v>83.2983325370746</v>
      </c>
      <c r="G7" s="62">
        <v>12178148.493000001</v>
      </c>
      <c r="H7" s="63">
        <v>26.690424096637699</v>
      </c>
      <c r="I7" s="62">
        <v>1795351.4865000001</v>
      </c>
      <c r="J7" s="63">
        <v>11.636555103263801</v>
      </c>
      <c r="K7" s="62">
        <v>1502396.1051</v>
      </c>
      <c r="L7" s="63">
        <v>12.3368187369663</v>
      </c>
      <c r="M7" s="63">
        <v>0.19499210654603</v>
      </c>
      <c r="N7" s="62">
        <v>379253867.60729998</v>
      </c>
      <c r="O7" s="62">
        <v>1994455925.5367</v>
      </c>
      <c r="P7" s="62">
        <v>977176</v>
      </c>
      <c r="Q7" s="62">
        <v>857615</v>
      </c>
      <c r="R7" s="63">
        <v>13.941104108486901</v>
      </c>
      <c r="S7" s="62">
        <v>15.788914149447001</v>
      </c>
      <c r="T7" s="62">
        <v>15.3425883519994</v>
      </c>
      <c r="U7" s="64">
        <v>2.8268302254539299</v>
      </c>
      <c r="V7" s="52"/>
      <c r="W7" s="52"/>
    </row>
    <row r="8" spans="1:23" ht="14.25" thickBot="1">
      <c r="A8" s="47">
        <v>41719</v>
      </c>
      <c r="B8" s="50" t="s">
        <v>6</v>
      </c>
      <c r="C8" s="51"/>
      <c r="D8" s="65">
        <v>614767.15769999998</v>
      </c>
      <c r="E8" s="65">
        <v>576419</v>
      </c>
      <c r="F8" s="66">
        <v>106.652826797868</v>
      </c>
      <c r="G8" s="65">
        <v>441484.68160000001</v>
      </c>
      <c r="H8" s="66">
        <v>39.249940784355402</v>
      </c>
      <c r="I8" s="65">
        <v>80746.469200000007</v>
      </c>
      <c r="J8" s="66">
        <v>13.134479971586799</v>
      </c>
      <c r="K8" s="65">
        <v>103262.4985</v>
      </c>
      <c r="L8" s="66">
        <v>23.3898259223316</v>
      </c>
      <c r="M8" s="66">
        <v>-0.21804652828538701</v>
      </c>
      <c r="N8" s="65">
        <v>16110434.7356</v>
      </c>
      <c r="O8" s="65">
        <v>83416502.113199994</v>
      </c>
      <c r="P8" s="65">
        <v>36033</v>
      </c>
      <c r="Q8" s="65">
        <v>31493</v>
      </c>
      <c r="R8" s="66">
        <v>14.415901946464301</v>
      </c>
      <c r="S8" s="65">
        <v>17.061226034468401</v>
      </c>
      <c r="T8" s="65">
        <v>17.870671854062799</v>
      </c>
      <c r="U8" s="67">
        <v>-4.7443590393744302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105169.17630000001</v>
      </c>
      <c r="E9" s="65">
        <v>98424</v>
      </c>
      <c r="F9" s="66">
        <v>106.853182455499</v>
      </c>
      <c r="G9" s="65">
        <v>72521.5965</v>
      </c>
      <c r="H9" s="66">
        <v>45.017734544771102</v>
      </c>
      <c r="I9" s="65">
        <v>21230.732899999999</v>
      </c>
      <c r="J9" s="66">
        <v>20.187219912646601</v>
      </c>
      <c r="K9" s="65">
        <v>16195.4229</v>
      </c>
      <c r="L9" s="66">
        <v>22.331862068149601</v>
      </c>
      <c r="M9" s="66">
        <v>0.31090944837260098</v>
      </c>
      <c r="N9" s="65">
        <v>2602427.2401999999</v>
      </c>
      <c r="O9" s="65">
        <v>13863572.318</v>
      </c>
      <c r="P9" s="65">
        <v>7208</v>
      </c>
      <c r="Q9" s="65">
        <v>5694</v>
      </c>
      <c r="R9" s="66">
        <v>26.589392342817</v>
      </c>
      <c r="S9" s="65">
        <v>14.5906182436182</v>
      </c>
      <c r="T9" s="65">
        <v>14.6399793818054</v>
      </c>
      <c r="U9" s="67">
        <v>-0.33830737918728598</v>
      </c>
      <c r="V9" s="52"/>
      <c r="W9" s="52"/>
    </row>
    <row r="10" spans="1:23" ht="14.25" thickBot="1">
      <c r="A10" s="48"/>
      <c r="B10" s="50" t="s">
        <v>8</v>
      </c>
      <c r="C10" s="51"/>
      <c r="D10" s="65">
        <v>139204.15119999999</v>
      </c>
      <c r="E10" s="65">
        <v>138161</v>
      </c>
      <c r="F10" s="66">
        <v>100.75502580323</v>
      </c>
      <c r="G10" s="65">
        <v>88824.483500000002</v>
      </c>
      <c r="H10" s="66">
        <v>56.718221952847102</v>
      </c>
      <c r="I10" s="65">
        <v>33905.819900000002</v>
      </c>
      <c r="J10" s="66">
        <v>24.356902870867799</v>
      </c>
      <c r="K10" s="65">
        <v>26831.345799999999</v>
      </c>
      <c r="L10" s="66">
        <v>30.207150937162499</v>
      </c>
      <c r="M10" s="66">
        <v>0.263664527032409</v>
      </c>
      <c r="N10" s="65">
        <v>3175483.7234999998</v>
      </c>
      <c r="O10" s="65">
        <v>19599984.555</v>
      </c>
      <c r="P10" s="65">
        <v>94224</v>
      </c>
      <c r="Q10" s="65">
        <v>81670</v>
      </c>
      <c r="R10" s="66">
        <v>15.3716174850006</v>
      </c>
      <c r="S10" s="65">
        <v>1.47737467311938</v>
      </c>
      <c r="T10" s="65">
        <v>1.33424071139953</v>
      </c>
      <c r="U10" s="67">
        <v>9.6883995863840706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55513.1299</v>
      </c>
      <c r="E11" s="65">
        <v>41760</v>
      </c>
      <c r="F11" s="66">
        <v>132.93374018199199</v>
      </c>
      <c r="G11" s="65">
        <v>37047.94</v>
      </c>
      <c r="H11" s="66">
        <v>49.841340436202401</v>
      </c>
      <c r="I11" s="65">
        <v>10479.2971</v>
      </c>
      <c r="J11" s="66">
        <v>18.877150538759299</v>
      </c>
      <c r="K11" s="65">
        <v>7931.5657000000001</v>
      </c>
      <c r="L11" s="66">
        <v>21.408925030649499</v>
      </c>
      <c r="M11" s="66">
        <v>0.32121418347451902</v>
      </c>
      <c r="N11" s="65">
        <v>1536252.8067000001</v>
      </c>
      <c r="O11" s="65">
        <v>8746599.8993999995</v>
      </c>
      <c r="P11" s="65">
        <v>5488</v>
      </c>
      <c r="Q11" s="65">
        <v>4797</v>
      </c>
      <c r="R11" s="66">
        <v>14.404836356055901</v>
      </c>
      <c r="S11" s="65">
        <v>10.1153662354227</v>
      </c>
      <c r="T11" s="65">
        <v>10.1739194079633</v>
      </c>
      <c r="U11" s="67">
        <v>-0.57885370808942405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102166.7219</v>
      </c>
      <c r="E12" s="65">
        <v>143490</v>
      </c>
      <c r="F12" s="66">
        <v>71.201283643459504</v>
      </c>
      <c r="G12" s="65">
        <v>109546.886</v>
      </c>
      <c r="H12" s="66">
        <v>-6.7369912276648503</v>
      </c>
      <c r="I12" s="65">
        <v>17088.866699999999</v>
      </c>
      <c r="J12" s="66">
        <v>16.7264510226005</v>
      </c>
      <c r="K12" s="65">
        <v>16105.428400000001</v>
      </c>
      <c r="L12" s="66">
        <v>14.7018587091558</v>
      </c>
      <c r="M12" s="66">
        <v>6.1062535908699998E-2</v>
      </c>
      <c r="N12" s="65">
        <v>4600068.6107000001</v>
      </c>
      <c r="O12" s="65">
        <v>24130403.616900001</v>
      </c>
      <c r="P12" s="65">
        <v>1106</v>
      </c>
      <c r="Q12" s="65">
        <v>971</v>
      </c>
      <c r="R12" s="66">
        <v>13.903192584964</v>
      </c>
      <c r="S12" s="65">
        <v>92.3749745931284</v>
      </c>
      <c r="T12" s="65">
        <v>89.141977445932</v>
      </c>
      <c r="U12" s="67">
        <v>3.4998625563214798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250123.07670000001</v>
      </c>
      <c r="E13" s="65">
        <v>400196</v>
      </c>
      <c r="F13" s="66">
        <v>62.500144104388902</v>
      </c>
      <c r="G13" s="65">
        <v>208259.2757</v>
      </c>
      <c r="H13" s="66">
        <v>20.101770189725102</v>
      </c>
      <c r="I13" s="65">
        <v>55862.336300000003</v>
      </c>
      <c r="J13" s="66">
        <v>22.3339393697775</v>
      </c>
      <c r="K13" s="65">
        <v>51492.173199999997</v>
      </c>
      <c r="L13" s="66">
        <v>24.725032307408501</v>
      </c>
      <c r="M13" s="66">
        <v>8.4870434250772994E-2</v>
      </c>
      <c r="N13" s="65">
        <v>10155852.8292</v>
      </c>
      <c r="O13" s="65">
        <v>41235138.947999999</v>
      </c>
      <c r="P13" s="65">
        <v>12687</v>
      </c>
      <c r="Q13" s="65">
        <v>11464</v>
      </c>
      <c r="R13" s="66">
        <v>10.6681786461968</v>
      </c>
      <c r="S13" s="65">
        <v>19.714911066446</v>
      </c>
      <c r="T13" s="65">
        <v>20.783467620376801</v>
      </c>
      <c r="U13" s="67">
        <v>-5.4200424761210497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114339.6994</v>
      </c>
      <c r="E14" s="65">
        <v>138232</v>
      </c>
      <c r="F14" s="66">
        <v>82.715796197696605</v>
      </c>
      <c r="G14" s="65">
        <v>107067.75900000001</v>
      </c>
      <c r="H14" s="66">
        <v>6.7919049281679698</v>
      </c>
      <c r="I14" s="65">
        <v>20224.511699999999</v>
      </c>
      <c r="J14" s="66">
        <v>17.688092417706699</v>
      </c>
      <c r="K14" s="65">
        <v>20373.937699999999</v>
      </c>
      <c r="L14" s="66">
        <v>19.0290129262909</v>
      </c>
      <c r="M14" s="66">
        <v>-7.334173795967E-3</v>
      </c>
      <c r="N14" s="65">
        <v>2887265.4709999999</v>
      </c>
      <c r="O14" s="65">
        <v>17080003.7773</v>
      </c>
      <c r="P14" s="65">
        <v>1983</v>
      </c>
      <c r="Q14" s="65">
        <v>2348</v>
      </c>
      <c r="R14" s="66">
        <v>-15.545144804088601</v>
      </c>
      <c r="S14" s="65">
        <v>57.659959354513397</v>
      </c>
      <c r="T14" s="65">
        <v>48.431859880749599</v>
      </c>
      <c r="U14" s="67">
        <v>16.004346130433898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104257.9301</v>
      </c>
      <c r="E15" s="65">
        <v>88037</v>
      </c>
      <c r="F15" s="66">
        <v>118.425128184741</v>
      </c>
      <c r="G15" s="65">
        <v>62325.364000000001</v>
      </c>
      <c r="H15" s="66">
        <v>67.280098195655995</v>
      </c>
      <c r="I15" s="65">
        <v>12484.453</v>
      </c>
      <c r="J15" s="66">
        <v>11.9745836005236</v>
      </c>
      <c r="K15" s="65">
        <v>14967.748299999999</v>
      </c>
      <c r="L15" s="66">
        <v>24.0155008160081</v>
      </c>
      <c r="M15" s="66">
        <v>-0.16590974475432599</v>
      </c>
      <c r="N15" s="65">
        <v>2670791.4892000002</v>
      </c>
      <c r="O15" s="65">
        <v>12531720.8728</v>
      </c>
      <c r="P15" s="65">
        <v>3975</v>
      </c>
      <c r="Q15" s="65">
        <v>3315</v>
      </c>
      <c r="R15" s="66">
        <v>19.9095022624434</v>
      </c>
      <c r="S15" s="65">
        <v>26.2284100880503</v>
      </c>
      <c r="T15" s="65">
        <v>26.4967808144796</v>
      </c>
      <c r="U15" s="67">
        <v>-1.0232062314429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780537.85759999999</v>
      </c>
      <c r="E16" s="65">
        <v>816075</v>
      </c>
      <c r="F16" s="66">
        <v>95.645358282020695</v>
      </c>
      <c r="G16" s="65">
        <v>516117.21059999999</v>
      </c>
      <c r="H16" s="66">
        <v>51.232673813106103</v>
      </c>
      <c r="I16" s="65">
        <v>21584.692899999998</v>
      </c>
      <c r="J16" s="66">
        <v>2.7653614350454001</v>
      </c>
      <c r="K16" s="65">
        <v>38963.123699999996</v>
      </c>
      <c r="L16" s="66">
        <v>7.5492781290328104</v>
      </c>
      <c r="M16" s="66">
        <v>-0.446022524626279</v>
      </c>
      <c r="N16" s="65">
        <v>16882036.108600002</v>
      </c>
      <c r="O16" s="65">
        <v>96909437.0625</v>
      </c>
      <c r="P16" s="65">
        <v>47179</v>
      </c>
      <c r="Q16" s="65">
        <v>34520</v>
      </c>
      <c r="R16" s="66">
        <v>36.671494785631502</v>
      </c>
      <c r="S16" s="65">
        <v>16.544179774899899</v>
      </c>
      <c r="T16" s="65">
        <v>16.677220747392798</v>
      </c>
      <c r="U16" s="67">
        <v>-0.80415574723632799</v>
      </c>
      <c r="V16" s="52"/>
      <c r="W16" s="52"/>
    </row>
    <row r="17" spans="1:21" ht="12" thickBot="1">
      <c r="A17" s="48"/>
      <c r="B17" s="50" t="s">
        <v>15</v>
      </c>
      <c r="C17" s="51"/>
      <c r="D17" s="65">
        <v>513964.38179999997</v>
      </c>
      <c r="E17" s="65">
        <v>629716</v>
      </c>
      <c r="F17" s="66">
        <v>81.618440979743298</v>
      </c>
      <c r="G17" s="65">
        <v>362763.3358</v>
      </c>
      <c r="H17" s="66">
        <v>41.6803549527841</v>
      </c>
      <c r="I17" s="65">
        <v>42049.695</v>
      </c>
      <c r="J17" s="66">
        <v>8.1814414556771506</v>
      </c>
      <c r="K17" s="65">
        <v>44072.291799999999</v>
      </c>
      <c r="L17" s="66">
        <v>12.1490480020004</v>
      </c>
      <c r="M17" s="66">
        <v>-4.5892707580957003E-2</v>
      </c>
      <c r="N17" s="65">
        <v>13811703.988</v>
      </c>
      <c r="O17" s="65">
        <v>117968365.48</v>
      </c>
      <c r="P17" s="65">
        <v>13186</v>
      </c>
      <c r="Q17" s="65">
        <v>11787</v>
      </c>
      <c r="R17" s="66">
        <v>11.869008229405299</v>
      </c>
      <c r="S17" s="65">
        <v>38.978035932049103</v>
      </c>
      <c r="T17" s="65">
        <v>37.660039942309297</v>
      </c>
      <c r="U17" s="67">
        <v>3.38138122720575</v>
      </c>
    </row>
    <row r="18" spans="1:21" ht="12" thickBot="1">
      <c r="A18" s="48"/>
      <c r="B18" s="50" t="s">
        <v>16</v>
      </c>
      <c r="C18" s="51"/>
      <c r="D18" s="65">
        <v>1849825.2782999999</v>
      </c>
      <c r="E18" s="65">
        <v>1746088</v>
      </c>
      <c r="F18" s="66">
        <v>105.941125435831</v>
      </c>
      <c r="G18" s="65">
        <v>1214582.077</v>
      </c>
      <c r="H18" s="66">
        <v>52.301381135891802</v>
      </c>
      <c r="I18" s="65">
        <v>239626.45050000001</v>
      </c>
      <c r="J18" s="66">
        <v>12.9540045382134</v>
      </c>
      <c r="K18" s="65">
        <v>229982.71679999999</v>
      </c>
      <c r="L18" s="66">
        <v>18.935131775372</v>
      </c>
      <c r="M18" s="66">
        <v>4.1932427941471999E-2</v>
      </c>
      <c r="N18" s="65">
        <v>41821906.808499999</v>
      </c>
      <c r="O18" s="65">
        <v>283635986.96310002</v>
      </c>
      <c r="P18" s="65">
        <v>95213</v>
      </c>
      <c r="Q18" s="65">
        <v>78588</v>
      </c>
      <c r="R18" s="66">
        <v>21.154629205476699</v>
      </c>
      <c r="S18" s="65">
        <v>19.428284775188299</v>
      </c>
      <c r="T18" s="65">
        <v>19.176813523693198</v>
      </c>
      <c r="U18" s="67">
        <v>1.2943564210888501</v>
      </c>
    </row>
    <row r="19" spans="1:21" ht="12" thickBot="1">
      <c r="A19" s="48"/>
      <c r="B19" s="50" t="s">
        <v>17</v>
      </c>
      <c r="C19" s="51"/>
      <c r="D19" s="65">
        <v>619461.50300000003</v>
      </c>
      <c r="E19" s="65">
        <v>653233</v>
      </c>
      <c r="F19" s="66">
        <v>94.830099367300804</v>
      </c>
      <c r="G19" s="65">
        <v>481379.37449999998</v>
      </c>
      <c r="H19" s="66">
        <v>28.684679031672999</v>
      </c>
      <c r="I19" s="65">
        <v>68129.203999999998</v>
      </c>
      <c r="J19" s="66">
        <v>10.998133648347199</v>
      </c>
      <c r="K19" s="65">
        <v>64965.767699999997</v>
      </c>
      <c r="L19" s="66">
        <v>13.495752236472301</v>
      </c>
      <c r="M19" s="66">
        <v>4.8693895446724998E-2</v>
      </c>
      <c r="N19" s="65">
        <v>15848557.5625</v>
      </c>
      <c r="O19" s="65">
        <v>85172207.453700006</v>
      </c>
      <c r="P19" s="65">
        <v>16720</v>
      </c>
      <c r="Q19" s="65">
        <v>14122</v>
      </c>
      <c r="R19" s="66">
        <v>18.396827644809498</v>
      </c>
      <c r="S19" s="65">
        <v>37.049132954545499</v>
      </c>
      <c r="T19" s="65">
        <v>38.3173583628381</v>
      </c>
      <c r="U19" s="67">
        <v>-3.4230906559908298</v>
      </c>
    </row>
    <row r="20" spans="1:21" ht="12" thickBot="1">
      <c r="A20" s="48"/>
      <c r="B20" s="50" t="s">
        <v>18</v>
      </c>
      <c r="C20" s="51"/>
      <c r="D20" s="65">
        <v>848971.38959999999</v>
      </c>
      <c r="E20" s="65">
        <v>807236</v>
      </c>
      <c r="F20" s="66">
        <v>105.17015960636</v>
      </c>
      <c r="G20" s="65">
        <v>571838.12479999999</v>
      </c>
      <c r="H20" s="66">
        <v>48.463586595756802</v>
      </c>
      <c r="I20" s="65">
        <v>58150.736700000001</v>
      </c>
      <c r="J20" s="66">
        <v>6.8495519887187504</v>
      </c>
      <c r="K20" s="65">
        <v>58345.226300000002</v>
      </c>
      <c r="L20" s="66">
        <v>10.203101851665799</v>
      </c>
      <c r="M20" s="66">
        <v>-3.333427811214E-3</v>
      </c>
      <c r="N20" s="65">
        <v>19452261.370999999</v>
      </c>
      <c r="O20" s="65">
        <v>117377360.9049</v>
      </c>
      <c r="P20" s="65">
        <v>37323</v>
      </c>
      <c r="Q20" s="65">
        <v>33857</v>
      </c>
      <c r="R20" s="66">
        <v>10.2371739965148</v>
      </c>
      <c r="S20" s="65">
        <v>22.7466010127803</v>
      </c>
      <c r="T20" s="65">
        <v>20.458303189886902</v>
      </c>
      <c r="U20" s="67">
        <v>10.0599549867154</v>
      </c>
    </row>
    <row r="21" spans="1:21" ht="12" thickBot="1">
      <c r="A21" s="48"/>
      <c r="B21" s="50" t="s">
        <v>19</v>
      </c>
      <c r="C21" s="51"/>
      <c r="D21" s="65">
        <v>417511.6642</v>
      </c>
      <c r="E21" s="65">
        <v>306092</v>
      </c>
      <c r="F21" s="66">
        <v>136.400710962717</v>
      </c>
      <c r="G21" s="65">
        <v>263202.06209999998</v>
      </c>
      <c r="H21" s="66">
        <v>58.627808942230899</v>
      </c>
      <c r="I21" s="65">
        <v>50886.752999999997</v>
      </c>
      <c r="J21" s="66">
        <v>12.1881033186234</v>
      </c>
      <c r="K21" s="65">
        <v>43013.665800000002</v>
      </c>
      <c r="L21" s="66">
        <v>16.342450152863002</v>
      </c>
      <c r="M21" s="66">
        <v>0.18303688033955001</v>
      </c>
      <c r="N21" s="65">
        <v>9515872.0972000007</v>
      </c>
      <c r="O21" s="65">
        <v>49791211.650399998</v>
      </c>
      <c r="P21" s="65">
        <v>38381</v>
      </c>
      <c r="Q21" s="65">
        <v>34582</v>
      </c>
      <c r="R21" s="66">
        <v>10.985483777687801</v>
      </c>
      <c r="S21" s="65">
        <v>10.8780819728512</v>
      </c>
      <c r="T21" s="65">
        <v>10.514535920421</v>
      </c>
      <c r="U21" s="67">
        <v>3.3420050826739298</v>
      </c>
    </row>
    <row r="22" spans="1:21" ht="12" thickBot="1">
      <c r="A22" s="48"/>
      <c r="B22" s="50" t="s">
        <v>20</v>
      </c>
      <c r="C22" s="51"/>
      <c r="D22" s="65">
        <v>1087834.8019999999</v>
      </c>
      <c r="E22" s="65">
        <v>924593</v>
      </c>
      <c r="F22" s="66">
        <v>117.655530811936</v>
      </c>
      <c r="G22" s="65">
        <v>680019.85270000005</v>
      </c>
      <c r="H22" s="66">
        <v>59.971035798555299</v>
      </c>
      <c r="I22" s="65">
        <v>149654.05910000001</v>
      </c>
      <c r="J22" s="66">
        <v>13.757057489322699</v>
      </c>
      <c r="K22" s="65">
        <v>101636.6004</v>
      </c>
      <c r="L22" s="66">
        <v>14.9461225281078</v>
      </c>
      <c r="M22" s="66">
        <v>0.47244258968740599</v>
      </c>
      <c r="N22" s="65">
        <v>23567796.931600001</v>
      </c>
      <c r="O22" s="65">
        <v>129117567.92900001</v>
      </c>
      <c r="P22" s="65">
        <v>69068</v>
      </c>
      <c r="Q22" s="65">
        <v>55617</v>
      </c>
      <c r="R22" s="66">
        <v>24.185051333225498</v>
      </c>
      <c r="S22" s="65">
        <v>15.750199832049599</v>
      </c>
      <c r="T22" s="65">
        <v>15.8258650520524</v>
      </c>
      <c r="U22" s="67">
        <v>-0.48040799996003097</v>
      </c>
    </row>
    <row r="23" spans="1:21" ht="12" thickBot="1">
      <c r="A23" s="48"/>
      <c r="B23" s="50" t="s">
        <v>21</v>
      </c>
      <c r="C23" s="51"/>
      <c r="D23" s="65">
        <v>2252710.0449999999</v>
      </c>
      <c r="E23" s="65">
        <v>2828713</v>
      </c>
      <c r="F23" s="66">
        <v>79.637278331170407</v>
      </c>
      <c r="G23" s="65">
        <v>1972999.1538</v>
      </c>
      <c r="H23" s="66">
        <v>14.1769392379757</v>
      </c>
      <c r="I23" s="65">
        <v>158548.0717</v>
      </c>
      <c r="J23" s="66">
        <v>7.0381038186385796</v>
      </c>
      <c r="K23" s="65">
        <v>164500.74059999999</v>
      </c>
      <c r="L23" s="66">
        <v>8.3375981324255104</v>
      </c>
      <c r="M23" s="66">
        <v>-3.6186274166840997E-2</v>
      </c>
      <c r="N23" s="65">
        <v>71780498.305399999</v>
      </c>
      <c r="O23" s="65">
        <v>260759826.95019999</v>
      </c>
      <c r="P23" s="65">
        <v>82270</v>
      </c>
      <c r="Q23" s="65">
        <v>68427</v>
      </c>
      <c r="R23" s="66">
        <v>20.230318441550899</v>
      </c>
      <c r="S23" s="65">
        <v>27.3819137595721</v>
      </c>
      <c r="T23" s="65">
        <v>26.961800575796101</v>
      </c>
      <c r="U23" s="67">
        <v>1.5342725401331001</v>
      </c>
    </row>
    <row r="24" spans="1:21" ht="12" thickBot="1">
      <c r="A24" s="48"/>
      <c r="B24" s="50" t="s">
        <v>22</v>
      </c>
      <c r="C24" s="51"/>
      <c r="D24" s="65">
        <v>267049.34669999999</v>
      </c>
      <c r="E24" s="65">
        <v>240404</v>
      </c>
      <c r="F24" s="66">
        <v>111.083570448079</v>
      </c>
      <c r="G24" s="65">
        <v>186992.96960000001</v>
      </c>
      <c r="H24" s="66">
        <v>42.812506412005803</v>
      </c>
      <c r="I24" s="65">
        <v>40476.9876</v>
      </c>
      <c r="J24" s="66">
        <v>15.157119124306</v>
      </c>
      <c r="K24" s="65">
        <v>26745.534800000001</v>
      </c>
      <c r="L24" s="66">
        <v>14.302962756948499</v>
      </c>
      <c r="M24" s="66">
        <v>0.51341103861568704</v>
      </c>
      <c r="N24" s="65">
        <v>5638477.5729999999</v>
      </c>
      <c r="O24" s="65">
        <v>32232087.137499999</v>
      </c>
      <c r="P24" s="65">
        <v>31638</v>
      </c>
      <c r="Q24" s="65">
        <v>29477</v>
      </c>
      <c r="R24" s="66">
        <v>7.33113953251687</v>
      </c>
      <c r="S24" s="65">
        <v>8.4407783899108697</v>
      </c>
      <c r="T24" s="65">
        <v>8.2204290463751395</v>
      </c>
      <c r="U24" s="67">
        <v>2.6105334526861501</v>
      </c>
    </row>
    <row r="25" spans="1:21" ht="12" thickBot="1">
      <c r="A25" s="48"/>
      <c r="B25" s="50" t="s">
        <v>23</v>
      </c>
      <c r="C25" s="51"/>
      <c r="D25" s="65">
        <v>219552.96230000001</v>
      </c>
      <c r="E25" s="65">
        <v>200336</v>
      </c>
      <c r="F25" s="66">
        <v>109.592365975162</v>
      </c>
      <c r="G25" s="65">
        <v>159598.66750000001</v>
      </c>
      <c r="H25" s="66">
        <v>37.565661254659297</v>
      </c>
      <c r="I25" s="65">
        <v>21152.980500000001</v>
      </c>
      <c r="J25" s="66">
        <v>9.6345684787875001</v>
      </c>
      <c r="K25" s="65">
        <v>15420.237300000001</v>
      </c>
      <c r="L25" s="66">
        <v>9.6618834865898897</v>
      </c>
      <c r="M25" s="66">
        <v>0.37176750840273998</v>
      </c>
      <c r="N25" s="65">
        <v>4786746.0719999997</v>
      </c>
      <c r="O25" s="65">
        <v>35081979.147299998</v>
      </c>
      <c r="P25" s="65">
        <v>17404</v>
      </c>
      <c r="Q25" s="65">
        <v>16235</v>
      </c>
      <c r="R25" s="66">
        <v>7.2004927625500397</v>
      </c>
      <c r="S25" s="65">
        <v>12.615086319236999</v>
      </c>
      <c r="T25" s="65">
        <v>12.401258977517699</v>
      </c>
      <c r="U25" s="67">
        <v>1.6950129100042799</v>
      </c>
    </row>
    <row r="26" spans="1:21" ht="12" thickBot="1">
      <c r="A26" s="48"/>
      <c r="B26" s="50" t="s">
        <v>24</v>
      </c>
      <c r="C26" s="51"/>
      <c r="D26" s="65">
        <v>543701.24979999999</v>
      </c>
      <c r="E26" s="65">
        <v>462609</v>
      </c>
      <c r="F26" s="66">
        <v>117.529328179953</v>
      </c>
      <c r="G26" s="65">
        <v>416898.32990000001</v>
      </c>
      <c r="H26" s="66">
        <v>30.415789847470901</v>
      </c>
      <c r="I26" s="65">
        <v>118896.7971</v>
      </c>
      <c r="J26" s="66">
        <v>21.868038218366401</v>
      </c>
      <c r="K26" s="65">
        <v>85946.121100000004</v>
      </c>
      <c r="L26" s="66">
        <v>20.6156069564048</v>
      </c>
      <c r="M26" s="66">
        <v>0.38338758722643501</v>
      </c>
      <c r="N26" s="65">
        <v>11257258.755899999</v>
      </c>
      <c r="O26" s="65">
        <v>64445191.614399999</v>
      </c>
      <c r="P26" s="65">
        <v>42880</v>
      </c>
      <c r="Q26" s="65">
        <v>38360</v>
      </c>
      <c r="R26" s="66">
        <v>11.783107403545401</v>
      </c>
      <c r="S26" s="65">
        <v>12.679600041977601</v>
      </c>
      <c r="T26" s="65">
        <v>12.1307038790407</v>
      </c>
      <c r="U26" s="67">
        <v>4.32897063881944</v>
      </c>
    </row>
    <row r="27" spans="1:21" ht="12" thickBot="1">
      <c r="A27" s="48"/>
      <c r="B27" s="50" t="s">
        <v>25</v>
      </c>
      <c r="C27" s="51"/>
      <c r="D27" s="65">
        <v>286001.40840000001</v>
      </c>
      <c r="E27" s="65">
        <v>270160</v>
      </c>
      <c r="F27" s="66">
        <v>105.863713503109</v>
      </c>
      <c r="G27" s="65">
        <v>218810.65040000001</v>
      </c>
      <c r="H27" s="66">
        <v>30.707261222052502</v>
      </c>
      <c r="I27" s="65">
        <v>85908.898300000001</v>
      </c>
      <c r="J27" s="66">
        <v>30.037928407628101</v>
      </c>
      <c r="K27" s="65">
        <v>63208.471299999997</v>
      </c>
      <c r="L27" s="66">
        <v>28.8872919048734</v>
      </c>
      <c r="M27" s="66">
        <v>0.35913583311102798</v>
      </c>
      <c r="N27" s="65">
        <v>6156445.9934</v>
      </c>
      <c r="O27" s="65">
        <v>24878492.853599999</v>
      </c>
      <c r="P27" s="65">
        <v>39574</v>
      </c>
      <c r="Q27" s="65">
        <v>36235</v>
      </c>
      <c r="R27" s="66">
        <v>9.2148475231130096</v>
      </c>
      <c r="S27" s="65">
        <v>7.2270027897104203</v>
      </c>
      <c r="T27" s="65">
        <v>7.0421808141299804</v>
      </c>
      <c r="U27" s="67">
        <v>2.55738071450001</v>
      </c>
    </row>
    <row r="28" spans="1:21" ht="12" thickBot="1">
      <c r="A28" s="48"/>
      <c r="B28" s="50" t="s">
        <v>26</v>
      </c>
      <c r="C28" s="51"/>
      <c r="D28" s="65">
        <v>805716.15049999999</v>
      </c>
      <c r="E28" s="65">
        <v>869289</v>
      </c>
      <c r="F28" s="66">
        <v>92.686799269287903</v>
      </c>
      <c r="G28" s="65">
        <v>673026.11510000005</v>
      </c>
      <c r="H28" s="66">
        <v>19.715436358704199</v>
      </c>
      <c r="I28" s="65">
        <v>80148.8701</v>
      </c>
      <c r="J28" s="66">
        <v>9.9475317765769393</v>
      </c>
      <c r="K28" s="65">
        <v>42845.1132</v>
      </c>
      <c r="L28" s="66">
        <v>6.3660402232139202</v>
      </c>
      <c r="M28" s="66">
        <v>0.87066538314105801</v>
      </c>
      <c r="N28" s="65">
        <v>16885253.098000001</v>
      </c>
      <c r="O28" s="65">
        <v>88322706.507100001</v>
      </c>
      <c r="P28" s="65">
        <v>45874</v>
      </c>
      <c r="Q28" s="65">
        <v>44386</v>
      </c>
      <c r="R28" s="66">
        <v>3.3524084170684501</v>
      </c>
      <c r="S28" s="65">
        <v>17.563677693246699</v>
      </c>
      <c r="T28" s="65">
        <v>16.904171378362499</v>
      </c>
      <c r="U28" s="67">
        <v>3.75494430268302</v>
      </c>
    </row>
    <row r="29" spans="1:21" ht="12" thickBot="1">
      <c r="A29" s="48"/>
      <c r="B29" s="50" t="s">
        <v>27</v>
      </c>
      <c r="C29" s="51"/>
      <c r="D29" s="65">
        <v>637645.72790000006</v>
      </c>
      <c r="E29" s="65">
        <v>606592</v>
      </c>
      <c r="F29" s="66">
        <v>105.119376434242</v>
      </c>
      <c r="G29" s="65">
        <v>547625.97849999997</v>
      </c>
      <c r="H29" s="66">
        <v>16.438180972818898</v>
      </c>
      <c r="I29" s="65">
        <v>103210.9593</v>
      </c>
      <c r="J29" s="66">
        <v>16.186254339053001</v>
      </c>
      <c r="K29" s="65">
        <v>81427.144799999995</v>
      </c>
      <c r="L29" s="66">
        <v>14.8691165132518</v>
      </c>
      <c r="M29" s="66">
        <v>0.26752521598915302</v>
      </c>
      <c r="N29" s="65">
        <v>13895227.9463</v>
      </c>
      <c r="O29" s="65">
        <v>59121694.492799997</v>
      </c>
      <c r="P29" s="65">
        <v>91493</v>
      </c>
      <c r="Q29" s="65">
        <v>86530</v>
      </c>
      <c r="R29" s="66">
        <v>5.7355830347856296</v>
      </c>
      <c r="S29" s="65">
        <v>6.9693389428699497</v>
      </c>
      <c r="T29" s="65">
        <v>6.8986234762510099</v>
      </c>
      <c r="U29" s="67">
        <v>1.01466533911774</v>
      </c>
    </row>
    <row r="30" spans="1:21" ht="12" thickBot="1">
      <c r="A30" s="48"/>
      <c r="B30" s="50" t="s">
        <v>28</v>
      </c>
      <c r="C30" s="51"/>
      <c r="D30" s="65">
        <v>1227597.0396</v>
      </c>
      <c r="E30" s="65">
        <v>1221693</v>
      </c>
      <c r="F30" s="66">
        <v>100.48326704008301</v>
      </c>
      <c r="G30" s="65">
        <v>770639.49990000005</v>
      </c>
      <c r="H30" s="66">
        <v>59.295888643041998</v>
      </c>
      <c r="I30" s="65">
        <v>161798.13620000001</v>
      </c>
      <c r="J30" s="66">
        <v>13.1800689461356</v>
      </c>
      <c r="K30" s="65">
        <v>111644.6759</v>
      </c>
      <c r="L30" s="66">
        <v>14.4872765948913</v>
      </c>
      <c r="M30" s="66">
        <v>0.44922393204779798</v>
      </c>
      <c r="N30" s="65">
        <v>22242145.427999999</v>
      </c>
      <c r="O30" s="65">
        <v>101501884.1179</v>
      </c>
      <c r="P30" s="65">
        <v>78930</v>
      </c>
      <c r="Q30" s="65">
        <v>70476</v>
      </c>
      <c r="R30" s="66">
        <v>11.995572961008</v>
      </c>
      <c r="S30" s="65">
        <v>15.5529841581148</v>
      </c>
      <c r="T30" s="65">
        <v>15.204864363755</v>
      </c>
      <c r="U30" s="67">
        <v>2.2382829611391202</v>
      </c>
    </row>
    <row r="31" spans="1:21" ht="12" thickBot="1">
      <c r="A31" s="48"/>
      <c r="B31" s="50" t="s">
        <v>29</v>
      </c>
      <c r="C31" s="51"/>
      <c r="D31" s="65">
        <v>675438.4523</v>
      </c>
      <c r="E31" s="65">
        <v>1579463</v>
      </c>
      <c r="F31" s="66">
        <v>42.763803412932099</v>
      </c>
      <c r="G31" s="65">
        <v>1249350.0277</v>
      </c>
      <c r="H31" s="66">
        <v>-45.936812156361597</v>
      </c>
      <c r="I31" s="65">
        <v>48227.004300000001</v>
      </c>
      <c r="J31" s="66">
        <v>7.1401034595791302</v>
      </c>
      <c r="K31" s="65">
        <v>-13914.2192</v>
      </c>
      <c r="L31" s="66">
        <v>-1.11371664397491</v>
      </c>
      <c r="M31" s="66">
        <v>-4.46602303778569</v>
      </c>
      <c r="N31" s="65">
        <v>20053100.809799999</v>
      </c>
      <c r="O31" s="65">
        <v>102417924.0802</v>
      </c>
      <c r="P31" s="65">
        <v>27561</v>
      </c>
      <c r="Q31" s="65">
        <v>25341</v>
      </c>
      <c r="R31" s="66">
        <v>8.7605066887652505</v>
      </c>
      <c r="S31" s="65">
        <v>24.507037201117502</v>
      </c>
      <c r="T31" s="65">
        <v>22.2455845901898</v>
      </c>
      <c r="U31" s="67">
        <v>9.2277683033206106</v>
      </c>
    </row>
    <row r="32" spans="1:21" ht="12" thickBot="1">
      <c r="A32" s="48"/>
      <c r="B32" s="50" t="s">
        <v>30</v>
      </c>
      <c r="C32" s="51"/>
      <c r="D32" s="65">
        <v>150641.93609999999</v>
      </c>
      <c r="E32" s="65">
        <v>142759</v>
      </c>
      <c r="F32" s="66">
        <v>105.52184878011199</v>
      </c>
      <c r="G32" s="65">
        <v>119877.51700000001</v>
      </c>
      <c r="H32" s="66">
        <v>25.663210141397901</v>
      </c>
      <c r="I32" s="65">
        <v>44255.830499999996</v>
      </c>
      <c r="J32" s="66">
        <v>29.3781609860762</v>
      </c>
      <c r="K32" s="65">
        <v>31944.302</v>
      </c>
      <c r="L32" s="66">
        <v>26.647450497327199</v>
      </c>
      <c r="M32" s="66">
        <v>0.38540608901080398</v>
      </c>
      <c r="N32" s="65">
        <v>3399616.4703000002</v>
      </c>
      <c r="O32" s="65">
        <v>14779434.6733</v>
      </c>
      <c r="P32" s="65">
        <v>29686</v>
      </c>
      <c r="Q32" s="65">
        <v>28011</v>
      </c>
      <c r="R32" s="66">
        <v>5.9797936524936599</v>
      </c>
      <c r="S32" s="65">
        <v>5.0745110860338203</v>
      </c>
      <c r="T32" s="65">
        <v>4.9196017136125096</v>
      </c>
      <c r="U32" s="67">
        <v>3.0526955167691998</v>
      </c>
    </row>
    <row r="33" spans="1:21" ht="12" thickBot="1">
      <c r="A33" s="48"/>
      <c r="B33" s="50" t="s">
        <v>31</v>
      </c>
      <c r="C33" s="51"/>
      <c r="D33" s="65">
        <v>23.846299999999999</v>
      </c>
      <c r="E33" s="68"/>
      <c r="F33" s="68"/>
      <c r="G33" s="65">
        <v>-81.007999999999996</v>
      </c>
      <c r="H33" s="66">
        <v>-129.43696918822801</v>
      </c>
      <c r="I33" s="65">
        <v>5.2625000000000002</v>
      </c>
      <c r="J33" s="66">
        <v>22.068413129080799</v>
      </c>
      <c r="K33" s="65">
        <v>-13.330299999999999</v>
      </c>
      <c r="L33" s="66">
        <v>16.4555352557772</v>
      </c>
      <c r="M33" s="66">
        <v>-1.3947773118384399</v>
      </c>
      <c r="N33" s="65">
        <v>332.35079999999999</v>
      </c>
      <c r="O33" s="65">
        <v>3512.3312000000001</v>
      </c>
      <c r="P33" s="65">
        <v>5</v>
      </c>
      <c r="Q33" s="65">
        <v>1</v>
      </c>
      <c r="R33" s="66">
        <v>400</v>
      </c>
      <c r="S33" s="65">
        <v>4.7692600000000001</v>
      </c>
      <c r="T33" s="65">
        <v>30.769200000000001</v>
      </c>
      <c r="U33" s="67">
        <v>-545.15669097512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104025.1367</v>
      </c>
      <c r="E35" s="65">
        <v>116904</v>
      </c>
      <c r="F35" s="66">
        <v>88.983385256278694</v>
      </c>
      <c r="G35" s="65">
        <v>78297.817800000004</v>
      </c>
      <c r="H35" s="66">
        <v>32.858283439925003</v>
      </c>
      <c r="I35" s="65">
        <v>10382.506600000001</v>
      </c>
      <c r="J35" s="66">
        <v>9.9807670812702707</v>
      </c>
      <c r="K35" s="65">
        <v>9049.8379000000004</v>
      </c>
      <c r="L35" s="66">
        <v>11.5582249343353</v>
      </c>
      <c r="M35" s="66">
        <v>0.147258847586651</v>
      </c>
      <c r="N35" s="65">
        <v>2065792.7109000001</v>
      </c>
      <c r="O35" s="65">
        <v>19278407.903900001</v>
      </c>
      <c r="P35" s="65">
        <v>7666</v>
      </c>
      <c r="Q35" s="65">
        <v>6971</v>
      </c>
      <c r="R35" s="66">
        <v>9.9698751972457291</v>
      </c>
      <c r="S35" s="65">
        <v>13.569676063135899</v>
      </c>
      <c r="T35" s="65">
        <v>12.4141812078611</v>
      </c>
      <c r="U35" s="67">
        <v>8.5152722135634704</v>
      </c>
    </row>
    <row r="36" spans="1:21" ht="12" thickBot="1">
      <c r="A36" s="48"/>
      <c r="B36" s="50" t="s">
        <v>37</v>
      </c>
      <c r="C36" s="51"/>
      <c r="D36" s="68"/>
      <c r="E36" s="65">
        <v>740882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514336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324092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258814.95680000001</v>
      </c>
      <c r="E39" s="65">
        <v>293638</v>
      </c>
      <c r="F39" s="66">
        <v>88.140825370013403</v>
      </c>
      <c r="G39" s="65">
        <v>254165.09</v>
      </c>
      <c r="H39" s="66">
        <v>1.82946713885845</v>
      </c>
      <c r="I39" s="65">
        <v>12805.2075</v>
      </c>
      <c r="J39" s="66">
        <v>4.9476304068065398</v>
      </c>
      <c r="K39" s="65">
        <v>13731.477199999999</v>
      </c>
      <c r="L39" s="66">
        <v>5.4025819202786698</v>
      </c>
      <c r="M39" s="66">
        <v>-6.7455939846005994E-2</v>
      </c>
      <c r="N39" s="65">
        <v>5745920.5104999999</v>
      </c>
      <c r="O39" s="65">
        <v>28862864.6457</v>
      </c>
      <c r="P39" s="65">
        <v>358</v>
      </c>
      <c r="Q39" s="65">
        <v>359</v>
      </c>
      <c r="R39" s="66">
        <v>-0.27855153203342198</v>
      </c>
      <c r="S39" s="65">
        <v>722.94680670391097</v>
      </c>
      <c r="T39" s="65">
        <v>633.17860584958203</v>
      </c>
      <c r="U39" s="67">
        <v>12.4169855958841</v>
      </c>
    </row>
    <row r="40" spans="1:21" ht="12" thickBot="1">
      <c r="A40" s="48"/>
      <c r="B40" s="50" t="s">
        <v>34</v>
      </c>
      <c r="C40" s="51"/>
      <c r="D40" s="65">
        <v>372516.5955</v>
      </c>
      <c r="E40" s="65">
        <v>297529</v>
      </c>
      <c r="F40" s="66">
        <v>125.203457646145</v>
      </c>
      <c r="G40" s="65">
        <v>292006.45</v>
      </c>
      <c r="H40" s="66">
        <v>27.571358612112899</v>
      </c>
      <c r="I40" s="65">
        <v>24916.544600000001</v>
      </c>
      <c r="J40" s="66">
        <v>6.6887072686134896</v>
      </c>
      <c r="K40" s="65">
        <v>29588.392500000002</v>
      </c>
      <c r="L40" s="66">
        <v>10.1327873065818</v>
      </c>
      <c r="M40" s="66">
        <v>-0.15789461695156301</v>
      </c>
      <c r="N40" s="65">
        <v>10031152.829399999</v>
      </c>
      <c r="O40" s="65">
        <v>58019473.968099996</v>
      </c>
      <c r="P40" s="65">
        <v>2023</v>
      </c>
      <c r="Q40" s="65">
        <v>1947</v>
      </c>
      <c r="R40" s="66">
        <v>3.9034411915768001</v>
      </c>
      <c r="S40" s="65">
        <v>184.14067993079601</v>
      </c>
      <c r="T40" s="65">
        <v>175.12149121725699</v>
      </c>
      <c r="U40" s="67">
        <v>4.8979881669428904</v>
      </c>
    </row>
    <row r="41" spans="1:21" ht="12" thickBot="1">
      <c r="A41" s="48"/>
      <c r="B41" s="50" t="s">
        <v>40</v>
      </c>
      <c r="C41" s="51"/>
      <c r="D41" s="68"/>
      <c r="E41" s="65">
        <v>217499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87387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23465.1993</v>
      </c>
      <c r="E43" s="71"/>
      <c r="F43" s="71"/>
      <c r="G43" s="70">
        <v>20961.21</v>
      </c>
      <c r="H43" s="72">
        <v>11.945824215300499</v>
      </c>
      <c r="I43" s="70">
        <v>2513.3517000000002</v>
      </c>
      <c r="J43" s="72">
        <v>10.710975295232201</v>
      </c>
      <c r="K43" s="70">
        <v>2132.0929999999998</v>
      </c>
      <c r="L43" s="72">
        <v>10.1716122304008</v>
      </c>
      <c r="M43" s="72">
        <v>0.178818982098811</v>
      </c>
      <c r="N43" s="70">
        <v>677186.98010000004</v>
      </c>
      <c r="O43" s="70">
        <v>4174378.5693000001</v>
      </c>
      <c r="P43" s="70">
        <v>40</v>
      </c>
      <c r="Q43" s="70">
        <v>34</v>
      </c>
      <c r="R43" s="72">
        <v>17.647058823529399</v>
      </c>
      <c r="S43" s="70">
        <v>586.62998249999998</v>
      </c>
      <c r="T43" s="70">
        <v>1153.6045147058801</v>
      </c>
      <c r="U43" s="73">
        <v>-96.649429643818493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77190</v>
      </c>
      <c r="D2" s="32">
        <v>614767.58740769199</v>
      </c>
      <c r="E2" s="32">
        <v>534020.69097264996</v>
      </c>
      <c r="F2" s="32">
        <v>80746.896435042698</v>
      </c>
      <c r="G2" s="32">
        <v>534020.69097264996</v>
      </c>
      <c r="H2" s="32">
        <v>0.13134540286277999</v>
      </c>
    </row>
    <row r="3" spans="1:8" ht="14.25">
      <c r="A3" s="32">
        <v>2</v>
      </c>
      <c r="B3" s="33">
        <v>13</v>
      </c>
      <c r="C3" s="32">
        <v>14102.168</v>
      </c>
      <c r="D3" s="32">
        <v>105169.195694252</v>
      </c>
      <c r="E3" s="32">
        <v>83938.444592428699</v>
      </c>
      <c r="F3" s="32">
        <v>21230.751101822902</v>
      </c>
      <c r="G3" s="32">
        <v>83938.444592428699</v>
      </c>
      <c r="H3" s="32">
        <v>0.201872334971021</v>
      </c>
    </row>
    <row r="4" spans="1:8" ht="14.25">
      <c r="A4" s="32">
        <v>3</v>
      </c>
      <c r="B4" s="33">
        <v>14</v>
      </c>
      <c r="C4" s="32">
        <v>115333</v>
      </c>
      <c r="D4" s="32">
        <v>139206.26679401699</v>
      </c>
      <c r="E4" s="32">
        <v>105298.331857265</v>
      </c>
      <c r="F4" s="32">
        <v>33907.934936752099</v>
      </c>
      <c r="G4" s="32">
        <v>105298.331857265</v>
      </c>
      <c r="H4" s="32">
        <v>0.243580520602033</v>
      </c>
    </row>
    <row r="5" spans="1:8" ht="14.25">
      <c r="A5" s="32">
        <v>4</v>
      </c>
      <c r="B5" s="33">
        <v>15</v>
      </c>
      <c r="C5" s="32">
        <v>8577</v>
      </c>
      <c r="D5" s="32">
        <v>55513.1515837607</v>
      </c>
      <c r="E5" s="32">
        <v>45033.833051282098</v>
      </c>
      <c r="F5" s="32">
        <v>10479.318532478601</v>
      </c>
      <c r="G5" s="32">
        <v>45033.833051282098</v>
      </c>
      <c r="H5" s="32">
        <v>0.18877181773164101</v>
      </c>
    </row>
    <row r="6" spans="1:8" ht="14.25">
      <c r="A6" s="32">
        <v>5</v>
      </c>
      <c r="B6" s="33">
        <v>16</v>
      </c>
      <c r="C6" s="32">
        <v>2524</v>
      </c>
      <c r="D6" s="32">
        <v>102166.727847863</v>
      </c>
      <c r="E6" s="32">
        <v>85077.854881196603</v>
      </c>
      <c r="F6" s="32">
        <v>17088.872966666699</v>
      </c>
      <c r="G6" s="32">
        <v>85077.854881196603</v>
      </c>
      <c r="H6" s="32">
        <v>0.16726456182597699</v>
      </c>
    </row>
    <row r="7" spans="1:8" ht="14.25">
      <c r="A7" s="32">
        <v>6</v>
      </c>
      <c r="B7" s="33">
        <v>17</v>
      </c>
      <c r="C7" s="32">
        <v>21588</v>
      </c>
      <c r="D7" s="32">
        <v>250123.19977350399</v>
      </c>
      <c r="E7" s="32">
        <v>194260.74061880301</v>
      </c>
      <c r="F7" s="32">
        <v>55862.459154700897</v>
      </c>
      <c r="G7" s="32">
        <v>194260.74061880301</v>
      </c>
      <c r="H7" s="32">
        <v>0.22333977498003499</v>
      </c>
    </row>
    <row r="8" spans="1:8" ht="14.25">
      <c r="A8" s="32">
        <v>7</v>
      </c>
      <c r="B8" s="33">
        <v>18</v>
      </c>
      <c r="C8" s="32">
        <v>28303</v>
      </c>
      <c r="D8" s="32">
        <v>114339.697039316</v>
      </c>
      <c r="E8" s="32">
        <v>94115.186520512798</v>
      </c>
      <c r="F8" s="32">
        <v>20224.510518803399</v>
      </c>
      <c r="G8" s="32">
        <v>94115.186520512798</v>
      </c>
      <c r="H8" s="32">
        <v>0.17688091749840101</v>
      </c>
    </row>
    <row r="9" spans="1:8" ht="14.25">
      <c r="A9" s="32">
        <v>8</v>
      </c>
      <c r="B9" s="33">
        <v>19</v>
      </c>
      <c r="C9" s="32">
        <v>22404</v>
      </c>
      <c r="D9" s="32">
        <v>104257.977232479</v>
      </c>
      <c r="E9" s="32">
        <v>91773.477170085505</v>
      </c>
      <c r="F9" s="32">
        <v>12484.500062393199</v>
      </c>
      <c r="G9" s="32">
        <v>91773.477170085505</v>
      </c>
      <c r="H9" s="32">
        <v>0.119746233274359</v>
      </c>
    </row>
    <row r="10" spans="1:8" ht="14.25">
      <c r="A10" s="32">
        <v>9</v>
      </c>
      <c r="B10" s="33">
        <v>21</v>
      </c>
      <c r="C10" s="32">
        <v>191531</v>
      </c>
      <c r="D10" s="32">
        <v>780537.69209999999</v>
      </c>
      <c r="E10" s="32">
        <v>758953.16469999996</v>
      </c>
      <c r="F10" s="32">
        <v>21584.527399999999</v>
      </c>
      <c r="G10" s="32">
        <v>758953.16469999996</v>
      </c>
      <c r="H10" s="32">
        <v>2.7653408180619499E-2</v>
      </c>
    </row>
    <row r="11" spans="1:8" ht="14.25">
      <c r="A11" s="32">
        <v>10</v>
      </c>
      <c r="B11" s="33">
        <v>22</v>
      </c>
      <c r="C11" s="32">
        <v>38117</v>
      </c>
      <c r="D11" s="32">
        <v>513964.43911880301</v>
      </c>
      <c r="E11" s="32">
        <v>471914.68733931601</v>
      </c>
      <c r="F11" s="32">
        <v>42049.751779487196</v>
      </c>
      <c r="G11" s="32">
        <v>471914.68733931601</v>
      </c>
      <c r="H11" s="32">
        <v>8.1814515906162399E-2</v>
      </c>
    </row>
    <row r="12" spans="1:8" ht="14.25">
      <c r="A12" s="32">
        <v>11</v>
      </c>
      <c r="B12" s="33">
        <v>23</v>
      </c>
      <c r="C12" s="32">
        <v>247834.68400000001</v>
      </c>
      <c r="D12" s="32">
        <v>1849825.40992991</v>
      </c>
      <c r="E12" s="32">
        <v>1610198.8339222199</v>
      </c>
      <c r="F12" s="32">
        <v>239626.576007692</v>
      </c>
      <c r="G12" s="32">
        <v>1610198.8339222199</v>
      </c>
      <c r="H12" s="32">
        <v>0.12954010401271901</v>
      </c>
    </row>
    <row r="13" spans="1:8" ht="14.25">
      <c r="A13" s="32">
        <v>12</v>
      </c>
      <c r="B13" s="33">
        <v>24</v>
      </c>
      <c r="C13" s="32">
        <v>29820.452000000001</v>
      </c>
      <c r="D13" s="32">
        <v>619461.57607008505</v>
      </c>
      <c r="E13" s="32">
        <v>551332.29913247901</v>
      </c>
      <c r="F13" s="32">
        <v>68129.276937606803</v>
      </c>
      <c r="G13" s="32">
        <v>551332.29913247901</v>
      </c>
      <c r="H13" s="32">
        <v>0.10998144125391</v>
      </c>
    </row>
    <row r="14" spans="1:8" ht="14.25">
      <c r="A14" s="32">
        <v>13</v>
      </c>
      <c r="B14" s="33">
        <v>25</v>
      </c>
      <c r="C14" s="32">
        <v>76581</v>
      </c>
      <c r="D14" s="32">
        <v>848971.41879999998</v>
      </c>
      <c r="E14" s="32">
        <v>790820.65289999999</v>
      </c>
      <c r="F14" s="32">
        <v>58150.765899999999</v>
      </c>
      <c r="G14" s="32">
        <v>790820.65289999999</v>
      </c>
      <c r="H14" s="32">
        <v>6.8495551925876003E-2</v>
      </c>
    </row>
    <row r="15" spans="1:8" ht="14.25">
      <c r="A15" s="32">
        <v>14</v>
      </c>
      <c r="B15" s="33">
        <v>26</v>
      </c>
      <c r="C15" s="32">
        <v>183121.95</v>
      </c>
      <c r="D15" s="32">
        <v>417511.34248547</v>
      </c>
      <c r="E15" s="32">
        <v>366624.91106410301</v>
      </c>
      <c r="F15" s="32">
        <v>50886.431421367502</v>
      </c>
      <c r="G15" s="32">
        <v>366624.91106410301</v>
      </c>
      <c r="H15" s="32">
        <v>0.121880356874708</v>
      </c>
    </row>
    <row r="16" spans="1:8" ht="14.25">
      <c r="A16" s="32">
        <v>15</v>
      </c>
      <c r="B16" s="33">
        <v>27</v>
      </c>
      <c r="C16" s="32">
        <v>171557.68799999999</v>
      </c>
      <c r="D16" s="32">
        <v>1087834.9187</v>
      </c>
      <c r="E16" s="32">
        <v>938180.74309999996</v>
      </c>
      <c r="F16" s="32">
        <v>149654.17559999999</v>
      </c>
      <c r="G16" s="32">
        <v>938180.74309999996</v>
      </c>
      <c r="H16" s="32">
        <v>0.13757066722848199</v>
      </c>
    </row>
    <row r="17" spans="1:8" ht="14.25">
      <c r="A17" s="32">
        <v>16</v>
      </c>
      <c r="B17" s="33">
        <v>29</v>
      </c>
      <c r="C17" s="32">
        <v>188631</v>
      </c>
      <c r="D17" s="32">
        <v>2252710.9512829101</v>
      </c>
      <c r="E17" s="32">
        <v>2094162.0112196601</v>
      </c>
      <c r="F17" s="32">
        <v>158548.94006324801</v>
      </c>
      <c r="G17" s="32">
        <v>2094162.0112196601</v>
      </c>
      <c r="H17" s="32">
        <v>7.0381395346329298E-2</v>
      </c>
    </row>
    <row r="18" spans="1:8" ht="14.25">
      <c r="A18" s="32">
        <v>17</v>
      </c>
      <c r="B18" s="33">
        <v>31</v>
      </c>
      <c r="C18" s="32">
        <v>47262.991999999998</v>
      </c>
      <c r="D18" s="32">
        <v>267049.338969253</v>
      </c>
      <c r="E18" s="32">
        <v>226572.35115969699</v>
      </c>
      <c r="F18" s="32">
        <v>40476.9878095569</v>
      </c>
      <c r="G18" s="32">
        <v>226572.35115969699</v>
      </c>
      <c r="H18" s="32">
        <v>0.15157119641556999</v>
      </c>
    </row>
    <row r="19" spans="1:8" ht="14.25">
      <c r="A19" s="32">
        <v>18</v>
      </c>
      <c r="B19" s="33">
        <v>32</v>
      </c>
      <c r="C19" s="32">
        <v>17758.007000000001</v>
      </c>
      <c r="D19" s="32">
        <v>219552.96124737899</v>
      </c>
      <c r="E19" s="32">
        <v>198399.97869840701</v>
      </c>
      <c r="F19" s="32">
        <v>21152.982548972501</v>
      </c>
      <c r="G19" s="32">
        <v>198399.97869840701</v>
      </c>
      <c r="H19" s="32">
        <v>9.6345694582267799E-2</v>
      </c>
    </row>
    <row r="20" spans="1:8" ht="14.25">
      <c r="A20" s="32">
        <v>19</v>
      </c>
      <c r="B20" s="33">
        <v>33</v>
      </c>
      <c r="C20" s="32">
        <v>45848.716</v>
      </c>
      <c r="D20" s="32">
        <v>543701.24812393205</v>
      </c>
      <c r="E20" s="32">
        <v>424804.45413425</v>
      </c>
      <c r="F20" s="32">
        <v>118896.793989681</v>
      </c>
      <c r="G20" s="32">
        <v>424804.45413425</v>
      </c>
      <c r="H20" s="32">
        <v>0.21868037713715199</v>
      </c>
    </row>
    <row r="21" spans="1:8" ht="14.25">
      <c r="A21" s="32">
        <v>20</v>
      </c>
      <c r="B21" s="33">
        <v>34</v>
      </c>
      <c r="C21" s="32">
        <v>52127.205000000002</v>
      </c>
      <c r="D21" s="32">
        <v>286001.40687774803</v>
      </c>
      <c r="E21" s="32">
        <v>200092.51641891201</v>
      </c>
      <c r="F21" s="32">
        <v>85908.890458836002</v>
      </c>
      <c r="G21" s="32">
        <v>200092.51641891201</v>
      </c>
      <c r="H21" s="32">
        <v>0.30037925825853801</v>
      </c>
    </row>
    <row r="22" spans="1:8" ht="14.25">
      <c r="A22" s="32">
        <v>21</v>
      </c>
      <c r="B22" s="33">
        <v>35</v>
      </c>
      <c r="C22" s="32">
        <v>38138.862000000001</v>
      </c>
      <c r="D22" s="32">
        <v>805716.15050885</v>
      </c>
      <c r="E22" s="32">
        <v>725567.27939961897</v>
      </c>
      <c r="F22" s="32">
        <v>80148.8711092304</v>
      </c>
      <c r="G22" s="32">
        <v>725567.27939961897</v>
      </c>
      <c r="H22" s="32">
        <v>9.9475319017264793E-2</v>
      </c>
    </row>
    <row r="23" spans="1:8" ht="14.25">
      <c r="A23" s="32">
        <v>22</v>
      </c>
      <c r="B23" s="33">
        <v>36</v>
      </c>
      <c r="C23" s="32">
        <v>106595.929</v>
      </c>
      <c r="D23" s="32">
        <v>637645.72941946902</v>
      </c>
      <c r="E23" s="32">
        <v>534434.74227870896</v>
      </c>
      <c r="F23" s="32">
        <v>103210.98714076</v>
      </c>
      <c r="G23" s="32">
        <v>534434.74227870896</v>
      </c>
      <c r="H23" s="32">
        <v>0.16186258666662201</v>
      </c>
    </row>
    <row r="24" spans="1:8" ht="14.25">
      <c r="A24" s="32">
        <v>23</v>
      </c>
      <c r="B24" s="33">
        <v>37</v>
      </c>
      <c r="C24" s="32">
        <v>130109.514</v>
      </c>
      <c r="D24" s="32">
        <v>1227597.03226195</v>
      </c>
      <c r="E24" s="32">
        <v>1065798.8951997999</v>
      </c>
      <c r="F24" s="32">
        <v>161798.13706214601</v>
      </c>
      <c r="G24" s="32">
        <v>1065798.8951997999</v>
      </c>
      <c r="H24" s="32">
        <v>0.13180069095150901</v>
      </c>
    </row>
    <row r="25" spans="1:8" ht="14.25">
      <c r="A25" s="32">
        <v>24</v>
      </c>
      <c r="B25" s="33">
        <v>38</v>
      </c>
      <c r="C25" s="32">
        <v>140604.334</v>
      </c>
      <c r="D25" s="32">
        <v>675438.40434513299</v>
      </c>
      <c r="E25" s="32">
        <v>627211.57621061895</v>
      </c>
      <c r="F25" s="32">
        <v>48226.8281345133</v>
      </c>
      <c r="G25" s="32">
        <v>627211.57621061895</v>
      </c>
      <c r="H25" s="32">
        <v>7.1400778848622504E-2</v>
      </c>
    </row>
    <row r="26" spans="1:8" ht="14.25">
      <c r="A26" s="32">
        <v>25</v>
      </c>
      <c r="B26" s="33">
        <v>39</v>
      </c>
      <c r="C26" s="32">
        <v>102343.34699999999</v>
      </c>
      <c r="D26" s="32">
        <v>150641.88112809899</v>
      </c>
      <c r="E26" s="32">
        <v>106386.091535981</v>
      </c>
      <c r="F26" s="32">
        <v>44255.789592118097</v>
      </c>
      <c r="G26" s="32">
        <v>106386.091535981</v>
      </c>
      <c r="H26" s="32">
        <v>0.29378144550973101</v>
      </c>
    </row>
    <row r="27" spans="1:8" ht="14.25">
      <c r="A27" s="32">
        <v>26</v>
      </c>
      <c r="B27" s="33">
        <v>40</v>
      </c>
      <c r="C27" s="32">
        <v>6</v>
      </c>
      <c r="D27" s="32">
        <v>23.8462</v>
      </c>
      <c r="E27" s="32">
        <v>18.5838</v>
      </c>
      <c r="F27" s="32">
        <v>5.2624000000000004</v>
      </c>
      <c r="G27" s="32">
        <v>18.5838</v>
      </c>
      <c r="H27" s="32">
        <v>0.220680863198329</v>
      </c>
    </row>
    <row r="28" spans="1:8" ht="14.25">
      <c r="A28" s="32">
        <v>27</v>
      </c>
      <c r="B28" s="33">
        <v>42</v>
      </c>
      <c r="C28" s="32">
        <v>7342.9229999999998</v>
      </c>
      <c r="D28" s="32">
        <v>104025.1366</v>
      </c>
      <c r="E28" s="32">
        <v>93642.636599999998</v>
      </c>
      <c r="F28" s="32">
        <v>10382.5</v>
      </c>
      <c r="G28" s="32">
        <v>93642.636599999998</v>
      </c>
      <c r="H28" s="32">
        <v>9.9807607462444797E-2</v>
      </c>
    </row>
    <row r="29" spans="1:8" ht="14.25">
      <c r="A29" s="32">
        <v>28</v>
      </c>
      <c r="B29" s="33">
        <v>75</v>
      </c>
      <c r="C29" s="32">
        <v>384</v>
      </c>
      <c r="D29" s="32">
        <v>258814.95726495699</v>
      </c>
      <c r="E29" s="32">
        <v>246009.75</v>
      </c>
      <c r="F29" s="32">
        <v>12805.2072649573</v>
      </c>
      <c r="G29" s="32">
        <v>246009.75</v>
      </c>
      <c r="H29" s="32">
        <v>4.94763030710322E-2</v>
      </c>
    </row>
    <row r="30" spans="1:8" ht="14.25">
      <c r="A30" s="32">
        <v>29</v>
      </c>
      <c r="B30" s="33">
        <v>76</v>
      </c>
      <c r="C30" s="32">
        <v>2588</v>
      </c>
      <c r="D30" s="32">
        <v>372516.58727094001</v>
      </c>
      <c r="E30" s="32">
        <v>347600.046490598</v>
      </c>
      <c r="F30" s="32">
        <v>24916.5407803419</v>
      </c>
      <c r="G30" s="32">
        <v>347600.046490598</v>
      </c>
      <c r="H30" s="32">
        <v>6.68870639100414E-2</v>
      </c>
    </row>
    <row r="31" spans="1:8" ht="14.25">
      <c r="A31" s="32">
        <v>30</v>
      </c>
      <c r="B31" s="33">
        <v>99</v>
      </c>
      <c r="C31" s="32">
        <v>41</v>
      </c>
      <c r="D31" s="32">
        <v>23465.199304137401</v>
      </c>
      <c r="E31" s="32">
        <v>20951.848498600699</v>
      </c>
      <c r="F31" s="32">
        <v>2513.3508055366501</v>
      </c>
      <c r="G31" s="32">
        <v>20951.848498600699</v>
      </c>
      <c r="H31" s="32">
        <v>0.107109714814717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2014-03-22T01:08:46Z</dcterms:modified>
</cp:coreProperties>
</file>