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<sst xmlns="http://schemas.openxmlformats.org/spreadsheetml/2006/main" count="114" uniqueCount="71">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</sst>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12279623.499299999</v>
      </c>
      <c r="F3" s="25">
        <f>RA!I7</f>
        <v>1481081.0281</v>
      </c>
      <c r="G3" s="16">
        <f>E3-F3</f>
        <v>10798542.471199999</v>
      </c>
      <c r="H3" s="27">
        <f>RA!J7</f>
        <v>12.0612902193983</v>
      </c>
      <c r="I3" s="20">
        <f>SUM(I4:I39)</f>
        <v>12279626.303036775</v>
      </c>
      <c r="J3" s="21">
        <f>SUM(J4:J39)</f>
        <v>10798542.560050867</v>
      </c>
      <c r="K3" s="22">
        <f>E3-I3</f>
        <v>-2.8037367761135101</v>
      </c>
      <c r="L3" s="22">
        <f>G3-J3</f>
        <v>-8.8850868865847588E-2</v>
      </c>
    </row>
    <row r="4" spans="1:12">
      <c r="A4" s="59">
        <f>RA!A8</f>
        <v>41724</v>
      </c>
      <c r="B4" s="12">
        <v>12</v>
      </c>
      <c r="C4" s="56" t="s">
        <v>6</v>
      </c>
      <c r="D4" s="56"/>
      <c r="E4" s="15">
        <f>VLOOKUP(C4,RA!B8:D39,3,0)</f>
        <v>439198.66840000002</v>
      </c>
      <c r="F4" s="25">
        <f>VLOOKUP(C4,RA!B8:I43,8,0)</f>
        <v>111109.07150000001</v>
      </c>
      <c r="G4" s="16">
        <f t="shared" ref="G4:G39" si="0">E4-F4</f>
        <v>328089.5969</v>
      </c>
      <c r="H4" s="27">
        <f>RA!J8</f>
        <v>25.298134874764099</v>
      </c>
      <c r="I4" s="20">
        <f>VLOOKUP(B4,RMS!B:D,3,FALSE)</f>
        <v>439198.96608461498</v>
      </c>
      <c r="J4" s="21">
        <f>VLOOKUP(B4,RMS!B:E,4,FALSE)</f>
        <v>328089.60113846202</v>
      </c>
      <c r="K4" s="22">
        <f t="shared" ref="K4:K39" si="1">E4-I4</f>
        <v>-0.29768461495405063</v>
      </c>
      <c r="L4" s="22">
        <f t="shared" ref="L4:L39" si="2">G4-J4</f>
        <v>-4.2384620173834264E-3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68429.726299999995</v>
      </c>
      <c r="F5" s="25">
        <f>VLOOKUP(C5,RA!B9:I44,8,0)</f>
        <v>16682.9486</v>
      </c>
      <c r="G5" s="16">
        <f t="shared" si="0"/>
        <v>51746.777699999991</v>
      </c>
      <c r="H5" s="27">
        <f>RA!J9</f>
        <v>24.379680443059101</v>
      </c>
      <c r="I5" s="20">
        <f>VLOOKUP(B5,RMS!B:D,3,FALSE)</f>
        <v>68429.740625603197</v>
      </c>
      <c r="J5" s="21">
        <f>VLOOKUP(B5,RMS!B:E,4,FALSE)</f>
        <v>51746.786965615298</v>
      </c>
      <c r="K5" s="22">
        <f t="shared" si="1"/>
        <v>-1.432560320245102E-2</v>
      </c>
      <c r="L5" s="22">
        <f t="shared" si="2"/>
        <v>-9.2656153065036051E-3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83208.006599999993</v>
      </c>
      <c r="F6" s="25">
        <f>VLOOKUP(C6,RA!B10:I45,8,0)</f>
        <v>25271.0717</v>
      </c>
      <c r="G6" s="16">
        <f t="shared" si="0"/>
        <v>57936.934899999993</v>
      </c>
      <c r="H6" s="27">
        <f>RA!J10</f>
        <v>30.370961560807299</v>
      </c>
      <c r="I6" s="20">
        <f>VLOOKUP(B6,RMS!B:D,3,FALSE)</f>
        <v>83209.640162393203</v>
      </c>
      <c r="J6" s="21">
        <f>VLOOKUP(B6,RMS!B:E,4,FALSE)</f>
        <v>57936.934628205097</v>
      </c>
      <c r="K6" s="22">
        <f t="shared" si="1"/>
        <v>-1.6335623932100134</v>
      </c>
      <c r="L6" s="22">
        <f t="shared" si="2"/>
        <v>2.717948955250904E-4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39418.729500000001</v>
      </c>
      <c r="F7" s="25">
        <f>VLOOKUP(C7,RA!B11:I46,8,0)</f>
        <v>8302.7646999999997</v>
      </c>
      <c r="G7" s="16">
        <f t="shared" si="0"/>
        <v>31115.964800000002</v>
      </c>
      <c r="H7" s="27">
        <f>RA!J11</f>
        <v>21.062994178947299</v>
      </c>
      <c r="I7" s="20">
        <f>VLOOKUP(B7,RMS!B:D,3,FALSE)</f>
        <v>39418.744719658098</v>
      </c>
      <c r="J7" s="21">
        <f>VLOOKUP(B7,RMS!B:E,4,FALSE)</f>
        <v>31115.964817948701</v>
      </c>
      <c r="K7" s="22">
        <f t="shared" si="1"/>
        <v>-1.5219658096611965E-2</v>
      </c>
      <c r="L7" s="22">
        <f t="shared" si="2"/>
        <v>-1.7948699678527191E-5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83638.636499999993</v>
      </c>
      <c r="F8" s="25">
        <f>VLOOKUP(C8,RA!B12:I47,8,0)</f>
        <v>19488.263500000001</v>
      </c>
      <c r="G8" s="16">
        <f t="shared" si="0"/>
        <v>64150.372999999992</v>
      </c>
      <c r="H8" s="27">
        <f>RA!J12</f>
        <v>23.3005514144172</v>
      </c>
      <c r="I8" s="20">
        <f>VLOOKUP(B8,RMS!B:D,3,FALSE)</f>
        <v>83638.633878632507</v>
      </c>
      <c r="J8" s="21">
        <f>VLOOKUP(B8,RMS!B:E,4,FALSE)</f>
        <v>64150.372576068403</v>
      </c>
      <c r="K8" s="22">
        <f t="shared" si="1"/>
        <v>2.6213674864266068E-3</v>
      </c>
      <c r="L8" s="22">
        <f t="shared" si="2"/>
        <v>4.2393158946651965E-4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214179.48379999999</v>
      </c>
      <c r="F9" s="25">
        <f>VLOOKUP(C9,RA!B13:I48,8,0)</f>
        <v>62540.179499999998</v>
      </c>
      <c r="G9" s="16">
        <f t="shared" si="0"/>
        <v>151639.30429999999</v>
      </c>
      <c r="H9" s="27">
        <f>RA!J13</f>
        <v>29.199892721003899</v>
      </c>
      <c r="I9" s="20">
        <f>VLOOKUP(B9,RMS!B:D,3,FALSE)</f>
        <v>214179.61058888899</v>
      </c>
      <c r="J9" s="21">
        <f>VLOOKUP(B9,RMS!B:E,4,FALSE)</f>
        <v>151639.30459401701</v>
      </c>
      <c r="K9" s="22">
        <f t="shared" si="1"/>
        <v>-0.12678888899972662</v>
      </c>
      <c r="L9" s="22">
        <f t="shared" si="2"/>
        <v>-2.9401702340692282E-4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123034.02619999999</v>
      </c>
      <c r="F10" s="25">
        <f>VLOOKUP(C10,RA!B14:I49,8,0)</f>
        <v>26725.113300000001</v>
      </c>
      <c r="G10" s="16">
        <f t="shared" si="0"/>
        <v>96308.912899999996</v>
      </c>
      <c r="H10" s="27">
        <f>RA!J14</f>
        <v>21.721725383965399</v>
      </c>
      <c r="I10" s="20">
        <f>VLOOKUP(B10,RMS!B:D,3,FALSE)</f>
        <v>123034.017251282</v>
      </c>
      <c r="J10" s="21">
        <f>VLOOKUP(B10,RMS!B:E,4,FALSE)</f>
        <v>96308.910431623895</v>
      </c>
      <c r="K10" s="22">
        <f t="shared" si="1"/>
        <v>8.9487179939169437E-3</v>
      </c>
      <c r="L10" s="22">
        <f t="shared" si="2"/>
        <v>2.4683761002961546E-3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91281.026400000002</v>
      </c>
      <c r="F11" s="25">
        <f>VLOOKUP(C11,RA!B15:I50,8,0)</f>
        <v>17447.739000000001</v>
      </c>
      <c r="G11" s="16">
        <f t="shared" si="0"/>
        <v>73833.287400000001</v>
      </c>
      <c r="H11" s="27">
        <f>RA!J15</f>
        <v>19.114310704113599</v>
      </c>
      <c r="I11" s="20">
        <f>VLOOKUP(B11,RMS!B:D,3,FALSE)</f>
        <v>91281.092336752103</v>
      </c>
      <c r="J11" s="21">
        <f>VLOOKUP(B11,RMS!B:E,4,FALSE)</f>
        <v>73833.287821367499</v>
      </c>
      <c r="K11" s="22">
        <f t="shared" si="1"/>
        <v>-6.5936752100242302E-2</v>
      </c>
      <c r="L11" s="22">
        <f t="shared" si="2"/>
        <v>-4.2136749834753573E-4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650775.32559999998</v>
      </c>
      <c r="F12" s="25">
        <f>VLOOKUP(C12,RA!B16:I51,8,0)</f>
        <v>23131.213199999998</v>
      </c>
      <c r="G12" s="16">
        <f t="shared" si="0"/>
        <v>627644.11239999998</v>
      </c>
      <c r="H12" s="27">
        <f>RA!J16</f>
        <v>3.5544084555869602</v>
      </c>
      <c r="I12" s="20">
        <f>VLOOKUP(B12,RMS!B:D,3,FALSE)</f>
        <v>650775.26989999996</v>
      </c>
      <c r="J12" s="21">
        <f>VLOOKUP(B12,RMS!B:E,4,FALSE)</f>
        <v>627644.11239999998</v>
      </c>
      <c r="K12" s="22">
        <f t="shared" si="1"/>
        <v>5.5700000026263297E-2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539758.19720000005</v>
      </c>
      <c r="F13" s="25">
        <f>VLOOKUP(C13,RA!B17:I52,8,0)</f>
        <v>34989.6247</v>
      </c>
      <c r="G13" s="16">
        <f t="shared" si="0"/>
        <v>504768.57250000007</v>
      </c>
      <c r="H13" s="27">
        <f>RA!J17</f>
        <v>6.4824628660590902</v>
      </c>
      <c r="I13" s="20">
        <f>VLOOKUP(B13,RMS!B:D,3,FALSE)</f>
        <v>539758.25647606805</v>
      </c>
      <c r="J13" s="21">
        <f>VLOOKUP(B13,RMS!B:E,4,FALSE)</f>
        <v>504768.57310940197</v>
      </c>
      <c r="K13" s="22">
        <f t="shared" si="1"/>
        <v>-5.9276068001054227E-2</v>
      </c>
      <c r="L13" s="22">
        <f t="shared" si="2"/>
        <v>-6.0940190451219678E-4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1217690.7858</v>
      </c>
      <c r="F14" s="25">
        <f>VLOOKUP(C14,RA!B18:I53,8,0)</f>
        <v>161019.13889999999</v>
      </c>
      <c r="G14" s="16">
        <f t="shared" si="0"/>
        <v>1056671.6469000001</v>
      </c>
      <c r="H14" s="27">
        <f>RA!J18</f>
        <v>13.223319152753</v>
      </c>
      <c r="I14" s="20">
        <f>VLOOKUP(B14,RMS!B:D,3,FALSE)</f>
        <v>1217690.89547949</v>
      </c>
      <c r="J14" s="21">
        <f>VLOOKUP(B14,RMS!B:E,4,FALSE)</f>
        <v>1056671.6227162399</v>
      </c>
      <c r="K14" s="22">
        <f t="shared" si="1"/>
        <v>-0.10967949009500444</v>
      </c>
      <c r="L14" s="22">
        <f t="shared" si="2"/>
        <v>2.4183760164305568E-2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912711.10789999994</v>
      </c>
      <c r="F15" s="25">
        <f>VLOOKUP(C15,RA!B19:I54,8,0)</f>
        <v>56681.635600000001</v>
      </c>
      <c r="G15" s="16">
        <f t="shared" si="0"/>
        <v>856029.47229999991</v>
      </c>
      <c r="H15" s="27">
        <f>RA!J19</f>
        <v>6.2102493449888296</v>
      </c>
      <c r="I15" s="20">
        <f>VLOOKUP(B15,RMS!B:D,3,FALSE)</f>
        <v>912711.15460170899</v>
      </c>
      <c r="J15" s="21">
        <f>VLOOKUP(B15,RMS!B:E,4,FALSE)</f>
        <v>856029.47165299102</v>
      </c>
      <c r="K15" s="22">
        <f t="shared" si="1"/>
        <v>-4.6701709041371942E-2</v>
      </c>
      <c r="L15" s="22">
        <f t="shared" si="2"/>
        <v>6.4700888469815254E-4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688106.35800000001</v>
      </c>
      <c r="F16" s="25">
        <f>VLOOKUP(C16,RA!B20:I55,8,0)</f>
        <v>55331.157800000001</v>
      </c>
      <c r="G16" s="16">
        <f t="shared" si="0"/>
        <v>632775.20019999996</v>
      </c>
      <c r="H16" s="27">
        <f>RA!J20</f>
        <v>8.0410763767423301</v>
      </c>
      <c r="I16" s="20">
        <f>VLOOKUP(B16,RMS!B:D,3,FALSE)</f>
        <v>688106.42209999997</v>
      </c>
      <c r="J16" s="21">
        <f>VLOOKUP(B16,RMS!B:E,4,FALSE)</f>
        <v>632775.20019999996</v>
      </c>
      <c r="K16" s="22">
        <f t="shared" si="1"/>
        <v>-6.40999999595806E-2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252568.59760000001</v>
      </c>
      <c r="F17" s="25">
        <f>VLOOKUP(C17,RA!B21:I56,8,0)</f>
        <v>34263.0484</v>
      </c>
      <c r="G17" s="16">
        <f t="shared" si="0"/>
        <v>218305.54920000001</v>
      </c>
      <c r="H17" s="27">
        <f>RA!J21</f>
        <v>13.565838637732501</v>
      </c>
      <c r="I17" s="20">
        <f>VLOOKUP(B17,RMS!B:D,3,FALSE)</f>
        <v>252568.51850903101</v>
      </c>
      <c r="J17" s="21">
        <f>VLOOKUP(B17,RMS!B:E,4,FALSE)</f>
        <v>218305.548756773</v>
      </c>
      <c r="K17" s="22">
        <f t="shared" si="1"/>
        <v>7.9090968996752053E-2</v>
      </c>
      <c r="L17" s="22">
        <f t="shared" si="2"/>
        <v>4.4322700705379248E-4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810437.93810000003</v>
      </c>
      <c r="F18" s="25">
        <f>VLOOKUP(C18,RA!B22:I57,8,0)</f>
        <v>113794.2418</v>
      </c>
      <c r="G18" s="16">
        <f t="shared" si="0"/>
        <v>696643.69630000007</v>
      </c>
      <c r="H18" s="27">
        <f>RA!J22</f>
        <v>14.0410803160055</v>
      </c>
      <c r="I18" s="20">
        <f>VLOOKUP(B18,RMS!B:D,3,FALSE)</f>
        <v>810437.98296666704</v>
      </c>
      <c r="J18" s="21">
        <f>VLOOKUP(B18,RMS!B:E,4,FALSE)</f>
        <v>696643.69689999998</v>
      </c>
      <c r="K18" s="22">
        <f t="shared" si="1"/>
        <v>-4.4866667012684047E-2</v>
      </c>
      <c r="L18" s="22">
        <f t="shared" si="2"/>
        <v>-5.9999991208314896E-4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1920139.8396999999</v>
      </c>
      <c r="F19" s="25">
        <f>VLOOKUP(C19,RA!B23:I58,8,0)</f>
        <v>118340.8774</v>
      </c>
      <c r="G19" s="16">
        <f t="shared" si="0"/>
        <v>1801798.9622999998</v>
      </c>
      <c r="H19" s="27">
        <f>RA!J23</f>
        <v>6.1631384836267697</v>
      </c>
      <c r="I19" s="20">
        <f>VLOOKUP(B19,RMS!B:D,3,FALSE)</f>
        <v>1920140.42991282</v>
      </c>
      <c r="J19" s="21">
        <f>VLOOKUP(B19,RMS!B:E,4,FALSE)</f>
        <v>1801798.98851111</v>
      </c>
      <c r="K19" s="22">
        <f t="shared" si="1"/>
        <v>-0.59021282009780407</v>
      </c>
      <c r="L19" s="22">
        <f t="shared" si="2"/>
        <v>-2.6211110176518559E-2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193415.59589999999</v>
      </c>
      <c r="F20" s="25">
        <f>VLOOKUP(C20,RA!B24:I59,8,0)</f>
        <v>19060.417399999998</v>
      </c>
      <c r="G20" s="16">
        <f t="shared" si="0"/>
        <v>174355.17849999998</v>
      </c>
      <c r="H20" s="27">
        <f>RA!J24</f>
        <v>9.8546434744872595</v>
      </c>
      <c r="I20" s="20">
        <f>VLOOKUP(B20,RMS!B:D,3,FALSE)</f>
        <v>193415.60069373</v>
      </c>
      <c r="J20" s="21">
        <f>VLOOKUP(B20,RMS!B:E,4,FALSE)</f>
        <v>174355.17491486901</v>
      </c>
      <c r="K20" s="22">
        <f t="shared" si="1"/>
        <v>-4.7937300114426762E-3</v>
      </c>
      <c r="L20" s="22">
        <f t="shared" si="2"/>
        <v>3.5851309658028185E-3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170740.837</v>
      </c>
      <c r="F21" s="25">
        <f>VLOOKUP(C21,RA!B25:I60,8,0)</f>
        <v>17688.1374</v>
      </c>
      <c r="G21" s="16">
        <f t="shared" si="0"/>
        <v>153052.69959999999</v>
      </c>
      <c r="H21" s="27">
        <f>RA!J25</f>
        <v>10.359640792905299</v>
      </c>
      <c r="I21" s="20">
        <f>VLOOKUP(B21,RMS!B:D,3,FALSE)</f>
        <v>170740.83799080999</v>
      </c>
      <c r="J21" s="21">
        <f>VLOOKUP(B21,RMS!B:E,4,FALSE)</f>
        <v>153052.68819354</v>
      </c>
      <c r="K21" s="22">
        <f t="shared" si="1"/>
        <v>-9.9080998916178942E-4</v>
      </c>
      <c r="L21" s="22">
        <f t="shared" si="2"/>
        <v>1.1406459991121665E-2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411445.46919999999</v>
      </c>
      <c r="F22" s="25">
        <f>VLOOKUP(C22,RA!B26:I61,8,0)</f>
        <v>92389.421700000006</v>
      </c>
      <c r="G22" s="16">
        <f t="shared" si="0"/>
        <v>319056.04749999999</v>
      </c>
      <c r="H22" s="27">
        <f>RA!J26</f>
        <v>22.4548399766411</v>
      </c>
      <c r="I22" s="20">
        <f>VLOOKUP(B22,RMS!B:D,3,FALSE)</f>
        <v>411445.46645776398</v>
      </c>
      <c r="J22" s="21">
        <f>VLOOKUP(B22,RMS!B:E,4,FALSE)</f>
        <v>319056.12951443502</v>
      </c>
      <c r="K22" s="22">
        <f t="shared" si="1"/>
        <v>2.7422360144555569E-3</v>
      </c>
      <c r="L22" s="22">
        <f t="shared" si="2"/>
        <v>-8.2014435029122978E-2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194136.39629999999</v>
      </c>
      <c r="F23" s="25">
        <f>VLOOKUP(C23,RA!B27:I62,8,0)</f>
        <v>61715.0743</v>
      </c>
      <c r="G23" s="16">
        <f t="shared" si="0"/>
        <v>132421.32199999999</v>
      </c>
      <c r="H23" s="27">
        <f>RA!J27</f>
        <v>31.789543576687901</v>
      </c>
      <c r="I23" s="20">
        <f>VLOOKUP(B23,RMS!B:D,3,FALSE)</f>
        <v>194136.37570441701</v>
      </c>
      <c r="J23" s="21">
        <f>VLOOKUP(B23,RMS!B:E,4,FALSE)</f>
        <v>132421.32793791499</v>
      </c>
      <c r="K23" s="22">
        <f t="shared" si="1"/>
        <v>2.0595582987880334E-2</v>
      </c>
      <c r="L23" s="22">
        <f t="shared" si="2"/>
        <v>-5.937915004324168E-3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627240.64560000005</v>
      </c>
      <c r="F24" s="25">
        <f>VLOOKUP(C24,RA!B28:I63,8,0)</f>
        <v>59486.583700000003</v>
      </c>
      <c r="G24" s="16">
        <f t="shared" si="0"/>
        <v>567754.06190000009</v>
      </c>
      <c r="H24" s="27">
        <f>RA!J28</f>
        <v>9.4838534647410899</v>
      </c>
      <c r="I24" s="20">
        <f>VLOOKUP(B24,RMS!B:D,3,FALSE)</f>
        <v>627240.64537433605</v>
      </c>
      <c r="J24" s="21">
        <f>VLOOKUP(B24,RMS!B:E,4,FALSE)</f>
        <v>567754.06162857299</v>
      </c>
      <c r="K24" s="22">
        <f t="shared" si="1"/>
        <v>2.2566400002688169E-4</v>
      </c>
      <c r="L24" s="22">
        <f t="shared" si="2"/>
        <v>2.7142709586769342E-4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509995.26280000003</v>
      </c>
      <c r="F25" s="25">
        <f>VLOOKUP(C25,RA!B29:I64,8,0)</f>
        <v>94861.155100000004</v>
      </c>
      <c r="G25" s="16">
        <f t="shared" si="0"/>
        <v>415134.10770000005</v>
      </c>
      <c r="H25" s="27">
        <f>RA!J29</f>
        <v>18.600399262375301</v>
      </c>
      <c r="I25" s="20">
        <f>VLOOKUP(B25,RMS!B:D,3,FALSE)</f>
        <v>509995.26211592898</v>
      </c>
      <c r="J25" s="21">
        <f>VLOOKUP(B25,RMS!B:E,4,FALSE)</f>
        <v>415134.10812075302</v>
      </c>
      <c r="K25" s="22">
        <f t="shared" si="1"/>
        <v>6.8407104117795825E-4</v>
      </c>
      <c r="L25" s="22">
        <f t="shared" si="2"/>
        <v>-4.207529709674418E-4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873434.75320000004</v>
      </c>
      <c r="F26" s="25">
        <f>VLOOKUP(C26,RA!B30:I65,8,0)</f>
        <v>137979.37400000001</v>
      </c>
      <c r="G26" s="16">
        <f t="shared" si="0"/>
        <v>735455.37920000008</v>
      </c>
      <c r="H26" s="27">
        <f>RA!J30</f>
        <v>15.797330423879499</v>
      </c>
      <c r="I26" s="20">
        <f>VLOOKUP(B26,RMS!B:D,3,FALSE)</f>
        <v>873434.73369114997</v>
      </c>
      <c r="J26" s="21">
        <f>VLOOKUP(B26,RMS!B:E,4,FALSE)</f>
        <v>735455.37714543205</v>
      </c>
      <c r="K26" s="22">
        <f t="shared" si="1"/>
        <v>1.9508850062265992E-2</v>
      </c>
      <c r="L26" s="22">
        <f t="shared" si="2"/>
        <v>2.0545680308714509E-3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524146.91720000003</v>
      </c>
      <c r="F27" s="25">
        <f>VLOOKUP(C27,RA!B31:I66,8,0)</f>
        <v>41390.156999999999</v>
      </c>
      <c r="G27" s="16">
        <f t="shared" si="0"/>
        <v>482756.76020000002</v>
      </c>
      <c r="H27" s="27">
        <f>RA!J31</f>
        <v>7.8966708840160296</v>
      </c>
      <c r="I27" s="20">
        <f>VLOOKUP(B27,RMS!B:D,3,FALSE)</f>
        <v>524146.89269026503</v>
      </c>
      <c r="J27" s="21">
        <f>VLOOKUP(B27,RMS!B:E,4,FALSE)</f>
        <v>482756.77332123899</v>
      </c>
      <c r="K27" s="22">
        <f t="shared" si="1"/>
        <v>2.4509734997991472E-2</v>
      </c>
      <c r="L27" s="22">
        <f t="shared" si="2"/>
        <v>-1.3121238967869431E-2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112320.6988</v>
      </c>
      <c r="F28" s="25">
        <f>VLOOKUP(C28,RA!B32:I67,8,0)</f>
        <v>35636.505899999996</v>
      </c>
      <c r="G28" s="16">
        <f t="shared" si="0"/>
        <v>76684.192899999995</v>
      </c>
      <c r="H28" s="27">
        <f>RA!J32</f>
        <v>31.727460994037202</v>
      </c>
      <c r="I28" s="20">
        <f>VLOOKUP(B28,RMS!B:D,3,FALSE)</f>
        <v>112320.64973303099</v>
      </c>
      <c r="J28" s="21">
        <f>VLOOKUP(B28,RMS!B:E,4,FALSE)</f>
        <v>76684.176394382506</v>
      </c>
      <c r="K28" s="22">
        <f t="shared" si="1"/>
        <v>4.9066969004343264E-2</v>
      </c>
      <c r="L28" s="22">
        <f t="shared" si="2"/>
        <v>1.6505617488292046E-2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47.436100000000003</v>
      </c>
      <c r="F29" s="25">
        <f>VLOOKUP(C29,RA!B33:I68,8,0)</f>
        <v>8.2376000000000005</v>
      </c>
      <c r="G29" s="16">
        <f t="shared" si="0"/>
        <v>39.198500000000003</v>
      </c>
      <c r="H29" s="27">
        <f>RA!J33</f>
        <v>17.3656771952163</v>
      </c>
      <c r="I29" s="20">
        <f>VLOOKUP(B29,RMS!B:D,3,FALSE)</f>
        <v>47.435899999999997</v>
      </c>
      <c r="J29" s="21">
        <f>VLOOKUP(B29,RMS!B:E,4,FALSE)</f>
        <v>39.198500000000003</v>
      </c>
      <c r="K29" s="22">
        <f t="shared" si="1"/>
        <v>2.0000000000663931E-4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72647.062399999995</v>
      </c>
      <c r="F31" s="25">
        <f>VLOOKUP(C31,RA!B35:I70,8,0)</f>
        <v>7085.6659</v>
      </c>
      <c r="G31" s="16">
        <f t="shared" si="0"/>
        <v>65561.396500000003</v>
      </c>
      <c r="H31" s="27">
        <f>RA!J35</f>
        <v>9.7535477222544902</v>
      </c>
      <c r="I31" s="20">
        <f>VLOOKUP(B31,RMS!B:D,3,FALSE)</f>
        <v>72647.062099999996</v>
      </c>
      <c r="J31" s="21">
        <f>VLOOKUP(B31,RMS!B:E,4,FALSE)</f>
        <v>65561.400599999994</v>
      </c>
      <c r="K31" s="22">
        <f t="shared" si="1"/>
        <v>2.9999999969732016E-4</v>
      </c>
      <c r="L31" s="22">
        <f t="shared" si="2"/>
        <v>-4.0999999910127372E-3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181479.486</v>
      </c>
      <c r="F35" s="25">
        <f>VLOOKUP(C35,RA!B8:I74,8,0)</f>
        <v>8948.0388999999996</v>
      </c>
      <c r="G35" s="16">
        <f t="shared" si="0"/>
        <v>172531.44709999999</v>
      </c>
      <c r="H35" s="27">
        <f>RA!J39</f>
        <v>4.9306062614702402</v>
      </c>
      <c r="I35" s="20">
        <f>VLOOKUP(B35,RMS!B:D,3,FALSE)</f>
        <v>181479.48717948701</v>
      </c>
      <c r="J35" s="21">
        <f>VLOOKUP(B35,RMS!B:E,4,FALSE)</f>
        <v>172531.44871794901</v>
      </c>
      <c r="K35" s="22">
        <f t="shared" si="1"/>
        <v>-1.1794870079029351E-3</v>
      </c>
      <c r="L35" s="22">
        <f t="shared" si="2"/>
        <v>-1.6179490194190294E-3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260892.2341</v>
      </c>
      <c r="F36" s="25">
        <f>VLOOKUP(C36,RA!B8:I75,8,0)</f>
        <v>18122.968499999999</v>
      </c>
      <c r="G36" s="16">
        <f t="shared" si="0"/>
        <v>242769.26560000001</v>
      </c>
      <c r="H36" s="27">
        <f>RA!J40</f>
        <v>6.9465342893470199</v>
      </c>
      <c r="I36" s="20">
        <f>VLOOKUP(B36,RMS!B:D,3,FALSE)</f>
        <v>260892.226999145</v>
      </c>
      <c r="J36" s="21">
        <f>VLOOKUP(B36,RMS!B:E,4,FALSE)</f>
        <v>242769.26807265001</v>
      </c>
      <c r="K36" s="22">
        <f t="shared" si="1"/>
        <v>7.1008550003170967E-3</v>
      </c>
      <c r="L36" s="22">
        <f t="shared" si="2"/>
        <v>-2.472649997798726E-3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13104.251099999999</v>
      </c>
      <c r="F39" s="25">
        <f>VLOOKUP(C39,RA!B8:I78,8,0)</f>
        <v>1591.2011</v>
      </c>
      <c r="G39" s="16">
        <f t="shared" si="0"/>
        <v>11513.05</v>
      </c>
      <c r="H39" s="27">
        <f>RA!J43</f>
        <v>12.1426328590422</v>
      </c>
      <c r="I39" s="20">
        <f>VLOOKUP(B39,RMS!B:D,3,FALSE)</f>
        <v>13104.2508131004</v>
      </c>
      <c r="J39" s="21">
        <f>VLOOKUP(B39,RMS!B:E,4,FALSE)</f>
        <v>11513.049769306401</v>
      </c>
      <c r="K39" s="22">
        <f t="shared" si="1"/>
        <v>2.8689959981420543E-4</v>
      </c>
      <c r="L39" s="22">
        <f t="shared" si="2"/>
        <v>2.3069359849614557E-4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12279623.499299999</v>
      </c>
      <c r="E7" s="44">
        <v>16831076</v>
      </c>
      <c r="F7" s="45">
        <v>72.958042012881407</v>
      </c>
      <c r="G7" s="44">
        <v>12995336.2699</v>
      </c>
      <c r="H7" s="45">
        <v>-5.5074586431268404</v>
      </c>
      <c r="I7" s="44">
        <v>1481081.0281</v>
      </c>
      <c r="J7" s="45">
        <v>12.0612902193983</v>
      </c>
      <c r="K7" s="44">
        <v>2017085.3424</v>
      </c>
      <c r="L7" s="45">
        <v>15.521609449014401</v>
      </c>
      <c r="M7" s="45">
        <v>-0.26573209523313601</v>
      </c>
      <c r="N7" s="44">
        <v>451847179.40640002</v>
      </c>
      <c r="O7" s="44">
        <v>2067049237.3357999</v>
      </c>
      <c r="P7" s="44">
        <v>703714</v>
      </c>
      <c r="Q7" s="44">
        <v>803474</v>
      </c>
      <c r="R7" s="45">
        <v>-12.4160831588826</v>
      </c>
      <c r="S7" s="44">
        <v>17.449735971289499</v>
      </c>
      <c r="T7" s="44">
        <v>16.0708454778873</v>
      </c>
      <c r="U7" s="46">
        <v>7.9020708145437002</v>
      </c>
    </row>
    <row r="8" spans="1:23" ht="12" thickBot="1">
      <c r="A8" s="70">
        <v>41724</v>
      </c>
      <c r="B8" s="60" t="s">
        <v>6</v>
      </c>
      <c r="C8" s="61"/>
      <c r="D8" s="47">
        <v>439198.66840000002</v>
      </c>
      <c r="E8" s="47">
        <v>588220</v>
      </c>
      <c r="F8" s="48">
        <v>74.665714936588401</v>
      </c>
      <c r="G8" s="47">
        <v>493349.77889999998</v>
      </c>
      <c r="H8" s="48">
        <v>-10.9762105540491</v>
      </c>
      <c r="I8" s="47">
        <v>111109.07150000001</v>
      </c>
      <c r="J8" s="48">
        <v>25.298134874764099</v>
      </c>
      <c r="K8" s="47">
        <v>109293.46520000001</v>
      </c>
      <c r="L8" s="48">
        <v>22.153342288647</v>
      </c>
      <c r="M8" s="48">
        <v>1.6612212785800998E-2</v>
      </c>
      <c r="N8" s="47">
        <v>19003359.201099999</v>
      </c>
      <c r="O8" s="47">
        <v>86309426.578700006</v>
      </c>
      <c r="P8" s="47">
        <v>19663</v>
      </c>
      <c r="Q8" s="47">
        <v>26657</v>
      </c>
      <c r="R8" s="48">
        <v>-26.237010916457201</v>
      </c>
      <c r="S8" s="47">
        <v>22.336300076285401</v>
      </c>
      <c r="T8" s="47">
        <v>19.622763120381101</v>
      </c>
      <c r="U8" s="49">
        <v>12.148551669867899</v>
      </c>
    </row>
    <row r="9" spans="1:23" ht="12" thickBot="1">
      <c r="A9" s="71"/>
      <c r="B9" s="60" t="s">
        <v>7</v>
      </c>
      <c r="C9" s="61"/>
      <c r="D9" s="47">
        <v>68429.726299999995</v>
      </c>
      <c r="E9" s="47">
        <v>103038</v>
      </c>
      <c r="F9" s="48">
        <v>66.412125914711098</v>
      </c>
      <c r="G9" s="47">
        <v>82694.565900000001</v>
      </c>
      <c r="H9" s="48">
        <v>-17.250032628806601</v>
      </c>
      <c r="I9" s="47">
        <v>16682.9486</v>
      </c>
      <c r="J9" s="48">
        <v>24.379680443059101</v>
      </c>
      <c r="K9" s="47">
        <v>17385.201300000001</v>
      </c>
      <c r="L9" s="48">
        <v>21.023390244315902</v>
      </c>
      <c r="M9" s="48">
        <v>-4.0393705421173001E-2</v>
      </c>
      <c r="N9" s="47">
        <v>3130812.4586999998</v>
      </c>
      <c r="O9" s="47">
        <v>14391957.536499999</v>
      </c>
      <c r="P9" s="47">
        <v>3902</v>
      </c>
      <c r="Q9" s="47">
        <v>4861</v>
      </c>
      <c r="R9" s="48">
        <v>-19.7284509360214</v>
      </c>
      <c r="S9" s="47">
        <v>17.537090287032299</v>
      </c>
      <c r="T9" s="47">
        <v>15.6332642871837</v>
      </c>
      <c r="U9" s="49">
        <v>10.8559970250958</v>
      </c>
    </row>
    <row r="10" spans="1:23" ht="12" thickBot="1">
      <c r="A10" s="71"/>
      <c r="B10" s="60" t="s">
        <v>8</v>
      </c>
      <c r="C10" s="61"/>
      <c r="D10" s="47">
        <v>83208.006599999993</v>
      </c>
      <c r="E10" s="47">
        <v>134052</v>
      </c>
      <c r="F10" s="48">
        <v>62.071439888998299</v>
      </c>
      <c r="G10" s="47">
        <v>93313.704400000002</v>
      </c>
      <c r="H10" s="48">
        <v>-10.8298109746889</v>
      </c>
      <c r="I10" s="47">
        <v>25271.0717</v>
      </c>
      <c r="J10" s="48">
        <v>30.370961560807299</v>
      </c>
      <c r="K10" s="47">
        <v>25991.028300000002</v>
      </c>
      <c r="L10" s="48">
        <v>27.853388167494099</v>
      </c>
      <c r="M10" s="48">
        <v>-2.7700196840615001E-2</v>
      </c>
      <c r="N10" s="47">
        <v>3868932.1746999999</v>
      </c>
      <c r="O10" s="47">
        <v>20293433.006200001</v>
      </c>
      <c r="P10" s="47">
        <v>69087</v>
      </c>
      <c r="Q10" s="47">
        <v>77917</v>
      </c>
      <c r="R10" s="48">
        <v>-11.332571839264901</v>
      </c>
      <c r="S10" s="47">
        <v>1.2043945546919099</v>
      </c>
      <c r="T10" s="47">
        <v>1.263670685473</v>
      </c>
      <c r="U10" s="49">
        <v>-4.9216538342998604</v>
      </c>
    </row>
    <row r="11" spans="1:23" ht="12" thickBot="1">
      <c r="A11" s="71"/>
      <c r="B11" s="60" t="s">
        <v>9</v>
      </c>
      <c r="C11" s="61"/>
      <c r="D11" s="47">
        <v>39418.729500000001</v>
      </c>
      <c r="E11" s="47">
        <v>46984</v>
      </c>
      <c r="F11" s="48">
        <v>83.898198322833295</v>
      </c>
      <c r="G11" s="47">
        <v>44602.3753</v>
      </c>
      <c r="H11" s="48">
        <v>-11.6219052575884</v>
      </c>
      <c r="I11" s="47">
        <v>8302.7646999999997</v>
      </c>
      <c r="J11" s="48">
        <v>21.062994178947299</v>
      </c>
      <c r="K11" s="47">
        <v>9851.6687000000002</v>
      </c>
      <c r="L11" s="48">
        <v>22.087766926619299</v>
      </c>
      <c r="M11" s="48">
        <v>-0.15722250180824701</v>
      </c>
      <c r="N11" s="47">
        <v>1802547.4604</v>
      </c>
      <c r="O11" s="47">
        <v>9012894.5530999992</v>
      </c>
      <c r="P11" s="47">
        <v>2135</v>
      </c>
      <c r="Q11" s="47">
        <v>3429</v>
      </c>
      <c r="R11" s="48">
        <v>-37.736949547973197</v>
      </c>
      <c r="S11" s="47">
        <v>18.463105152224799</v>
      </c>
      <c r="T11" s="47">
        <v>12.4747256342957</v>
      </c>
      <c r="U11" s="49">
        <v>32.4343032689033</v>
      </c>
    </row>
    <row r="12" spans="1:23" ht="12" thickBot="1">
      <c r="A12" s="71"/>
      <c r="B12" s="60" t="s">
        <v>10</v>
      </c>
      <c r="C12" s="61"/>
      <c r="D12" s="47">
        <v>83638.636499999993</v>
      </c>
      <c r="E12" s="47">
        <v>131877</v>
      </c>
      <c r="F12" s="48">
        <v>63.421700903114299</v>
      </c>
      <c r="G12" s="47">
        <v>118094.5386</v>
      </c>
      <c r="H12" s="48">
        <v>-29.176541530600499</v>
      </c>
      <c r="I12" s="47">
        <v>19488.263500000001</v>
      </c>
      <c r="J12" s="48">
        <v>23.3005514144172</v>
      </c>
      <c r="K12" s="47">
        <v>18402.430799999998</v>
      </c>
      <c r="L12" s="48">
        <v>15.5827957991615</v>
      </c>
      <c r="M12" s="48">
        <v>5.9004851685137E-2</v>
      </c>
      <c r="N12" s="47">
        <v>5085613.5148999998</v>
      </c>
      <c r="O12" s="47">
        <v>24615948.5211</v>
      </c>
      <c r="P12" s="47">
        <v>725</v>
      </c>
      <c r="Q12" s="47">
        <v>975</v>
      </c>
      <c r="R12" s="48">
        <v>-25.6410256410256</v>
      </c>
      <c r="S12" s="47">
        <v>115.363636551724</v>
      </c>
      <c r="T12" s="47">
        <v>86.179218871794902</v>
      </c>
      <c r="U12" s="49">
        <v>25.297761541041801</v>
      </c>
    </row>
    <row r="13" spans="1:23" ht="12" thickBot="1">
      <c r="A13" s="71"/>
      <c r="B13" s="60" t="s">
        <v>11</v>
      </c>
      <c r="C13" s="61"/>
      <c r="D13" s="47">
        <v>214179.48379999999</v>
      </c>
      <c r="E13" s="47">
        <v>308976</v>
      </c>
      <c r="F13" s="48">
        <v>69.319132812904598</v>
      </c>
      <c r="G13" s="47">
        <v>219698.51500000001</v>
      </c>
      <c r="H13" s="48">
        <v>-2.51209308356044</v>
      </c>
      <c r="I13" s="47">
        <v>62540.179499999998</v>
      </c>
      <c r="J13" s="48">
        <v>29.199892721003899</v>
      </c>
      <c r="K13" s="47">
        <v>53016.132700000002</v>
      </c>
      <c r="L13" s="48">
        <v>24.131311356383101</v>
      </c>
      <c r="M13" s="48">
        <v>0.179644314191933</v>
      </c>
      <c r="N13" s="47">
        <v>11362790.501599999</v>
      </c>
      <c r="O13" s="47">
        <v>42442076.620399997</v>
      </c>
      <c r="P13" s="47">
        <v>8603</v>
      </c>
      <c r="Q13" s="47">
        <v>11064</v>
      </c>
      <c r="R13" s="48">
        <v>-22.243311641359401</v>
      </c>
      <c r="S13" s="47">
        <v>24.8959065209811</v>
      </c>
      <c r="T13" s="47">
        <v>21.179330685104802</v>
      </c>
      <c r="U13" s="49">
        <v>14.928461563526801</v>
      </c>
    </row>
    <row r="14" spans="1:23" ht="12" thickBot="1">
      <c r="A14" s="71"/>
      <c r="B14" s="60" t="s">
        <v>12</v>
      </c>
      <c r="C14" s="61"/>
      <c r="D14" s="47">
        <v>123034.02619999999</v>
      </c>
      <c r="E14" s="47">
        <v>119835</v>
      </c>
      <c r="F14" s="48">
        <v>102.669525764593</v>
      </c>
      <c r="G14" s="47">
        <v>112247.4433</v>
      </c>
      <c r="H14" s="48">
        <v>9.6096468506378994</v>
      </c>
      <c r="I14" s="47">
        <v>26725.113300000001</v>
      </c>
      <c r="J14" s="48">
        <v>21.721725383965399</v>
      </c>
      <c r="K14" s="47">
        <v>20192.0321</v>
      </c>
      <c r="L14" s="48">
        <v>17.988857034394499</v>
      </c>
      <c r="M14" s="48">
        <v>0.32354748485170998</v>
      </c>
      <c r="N14" s="47">
        <v>3594285.7697999999</v>
      </c>
      <c r="O14" s="47">
        <v>17787024.076099999</v>
      </c>
      <c r="P14" s="47">
        <v>2277</v>
      </c>
      <c r="Q14" s="47">
        <v>2034</v>
      </c>
      <c r="R14" s="48">
        <v>11.9469026548673</v>
      </c>
      <c r="S14" s="47">
        <v>54.033388757136599</v>
      </c>
      <c r="T14" s="47">
        <v>71.445408849557495</v>
      </c>
      <c r="U14" s="49">
        <v>-32.224556876642701</v>
      </c>
    </row>
    <row r="15" spans="1:23" ht="12" thickBot="1">
      <c r="A15" s="71"/>
      <c r="B15" s="60" t="s">
        <v>13</v>
      </c>
      <c r="C15" s="61"/>
      <c r="D15" s="47">
        <v>91281.026400000002</v>
      </c>
      <c r="E15" s="47">
        <v>75947</v>
      </c>
      <c r="F15" s="48">
        <v>120.19043069509</v>
      </c>
      <c r="G15" s="47">
        <v>64532.723899999997</v>
      </c>
      <c r="H15" s="48">
        <v>41.449207291248399</v>
      </c>
      <c r="I15" s="47">
        <v>17447.739000000001</v>
      </c>
      <c r="J15" s="48">
        <v>19.114310704113599</v>
      </c>
      <c r="K15" s="47">
        <v>15314.1618</v>
      </c>
      <c r="L15" s="48">
        <v>23.730846730924998</v>
      </c>
      <c r="M15" s="48">
        <v>0.139320534017082</v>
      </c>
      <c r="N15" s="47">
        <v>3142251.83</v>
      </c>
      <c r="O15" s="47">
        <v>13003181.2136</v>
      </c>
      <c r="P15" s="47">
        <v>3535</v>
      </c>
      <c r="Q15" s="47">
        <v>3357</v>
      </c>
      <c r="R15" s="48">
        <v>5.30235329162943</v>
      </c>
      <c r="S15" s="47">
        <v>25.822072531824599</v>
      </c>
      <c r="T15" s="47">
        <v>26.035632886505802</v>
      </c>
      <c r="U15" s="49">
        <v>-0.82704575482077103</v>
      </c>
    </row>
    <row r="16" spans="1:23" ht="12" thickBot="1">
      <c r="A16" s="71"/>
      <c r="B16" s="60" t="s">
        <v>14</v>
      </c>
      <c r="C16" s="61"/>
      <c r="D16" s="47">
        <v>650775.32559999998</v>
      </c>
      <c r="E16" s="47">
        <v>811362</v>
      </c>
      <c r="F16" s="48">
        <v>80.207764918741603</v>
      </c>
      <c r="G16" s="47">
        <v>570374.68570000003</v>
      </c>
      <c r="H16" s="48">
        <v>14.096109437488</v>
      </c>
      <c r="I16" s="47">
        <v>23131.213199999998</v>
      </c>
      <c r="J16" s="48">
        <v>3.5544084555869602</v>
      </c>
      <c r="K16" s="47">
        <v>37780.0334</v>
      </c>
      <c r="L16" s="48">
        <v>6.6237219756051999</v>
      </c>
      <c r="M16" s="48">
        <v>-0.387739736619714</v>
      </c>
      <c r="N16" s="47">
        <v>20713508.334100001</v>
      </c>
      <c r="O16" s="47">
        <v>100740909.288</v>
      </c>
      <c r="P16" s="47">
        <v>34820</v>
      </c>
      <c r="Q16" s="47">
        <v>39888</v>
      </c>
      <c r="R16" s="48">
        <v>-12.705575611712799</v>
      </c>
      <c r="S16" s="47">
        <v>18.689699184376799</v>
      </c>
      <c r="T16" s="47">
        <v>15.5951913633173</v>
      </c>
      <c r="U16" s="49">
        <v>16.557290679382799</v>
      </c>
    </row>
    <row r="17" spans="1:21" ht="12" thickBot="1">
      <c r="A17" s="71"/>
      <c r="B17" s="60" t="s">
        <v>15</v>
      </c>
      <c r="C17" s="61"/>
      <c r="D17" s="47">
        <v>539758.19720000005</v>
      </c>
      <c r="E17" s="47">
        <v>536273</v>
      </c>
      <c r="F17" s="48">
        <v>100.64989234960601</v>
      </c>
      <c r="G17" s="47">
        <v>465854.84169999999</v>
      </c>
      <c r="H17" s="48">
        <v>15.864030784849501</v>
      </c>
      <c r="I17" s="47">
        <v>34989.6247</v>
      </c>
      <c r="J17" s="48">
        <v>6.4824628660590902</v>
      </c>
      <c r="K17" s="47">
        <v>53935.114699999998</v>
      </c>
      <c r="L17" s="48">
        <v>11.5776653738705</v>
      </c>
      <c r="M17" s="48">
        <v>-0.35126447965076801</v>
      </c>
      <c r="N17" s="47">
        <v>16361060.865800001</v>
      </c>
      <c r="O17" s="47">
        <v>120517722.35780001</v>
      </c>
      <c r="P17" s="47">
        <v>10250</v>
      </c>
      <c r="Q17" s="47">
        <v>11058</v>
      </c>
      <c r="R17" s="48">
        <v>-7.3069271115934198</v>
      </c>
      <c r="S17" s="47">
        <v>52.659336312195101</v>
      </c>
      <c r="T17" s="47">
        <v>48.238191399891498</v>
      </c>
      <c r="U17" s="49">
        <v>8.3957475006759097</v>
      </c>
    </row>
    <row r="18" spans="1:21" ht="12" thickBot="1">
      <c r="A18" s="71"/>
      <c r="B18" s="60" t="s">
        <v>16</v>
      </c>
      <c r="C18" s="61"/>
      <c r="D18" s="47">
        <v>1217690.7858</v>
      </c>
      <c r="E18" s="47">
        <v>1734741</v>
      </c>
      <c r="F18" s="48">
        <v>70.194385548044394</v>
      </c>
      <c r="G18" s="47">
        <v>1468137.4702000001</v>
      </c>
      <c r="H18" s="48">
        <v>-17.058803380713599</v>
      </c>
      <c r="I18" s="47">
        <v>161019.13889999999</v>
      </c>
      <c r="J18" s="48">
        <v>13.223319152753</v>
      </c>
      <c r="K18" s="47">
        <v>248533.0209</v>
      </c>
      <c r="L18" s="48">
        <v>16.928457037891899</v>
      </c>
      <c r="M18" s="48">
        <v>-0.35212174898567</v>
      </c>
      <c r="N18" s="47">
        <v>50307884.658299997</v>
      </c>
      <c r="O18" s="47">
        <v>292121964.81290001</v>
      </c>
      <c r="P18" s="47">
        <v>63419</v>
      </c>
      <c r="Q18" s="47">
        <v>72921</v>
      </c>
      <c r="R18" s="48">
        <v>-13.030539899343101</v>
      </c>
      <c r="S18" s="47">
        <v>19.200725110771199</v>
      </c>
      <c r="T18" s="47">
        <v>18.634616298459999</v>
      </c>
      <c r="U18" s="49">
        <v>2.9483720486872</v>
      </c>
    </row>
    <row r="19" spans="1:21" ht="12" thickBot="1">
      <c r="A19" s="71"/>
      <c r="B19" s="60" t="s">
        <v>17</v>
      </c>
      <c r="C19" s="61"/>
      <c r="D19" s="47">
        <v>912711.10789999994</v>
      </c>
      <c r="E19" s="47">
        <v>548486</v>
      </c>
      <c r="F19" s="48">
        <v>166.405543240848</v>
      </c>
      <c r="G19" s="47">
        <v>547038.18169999996</v>
      </c>
      <c r="H19" s="48">
        <v>66.845960379514807</v>
      </c>
      <c r="I19" s="47">
        <v>56681.635600000001</v>
      </c>
      <c r="J19" s="48">
        <v>6.2102493449888296</v>
      </c>
      <c r="K19" s="47">
        <v>68768.830700000006</v>
      </c>
      <c r="L19" s="48">
        <v>12.5711208103045</v>
      </c>
      <c r="M19" s="48">
        <v>-0.175765604518269</v>
      </c>
      <c r="N19" s="47">
        <v>19279834.134199999</v>
      </c>
      <c r="O19" s="47">
        <v>88603484.025399998</v>
      </c>
      <c r="P19" s="47">
        <v>12120</v>
      </c>
      <c r="Q19" s="47">
        <v>12678</v>
      </c>
      <c r="R19" s="48">
        <v>-4.40132513014672</v>
      </c>
      <c r="S19" s="47">
        <v>75.306197021452206</v>
      </c>
      <c r="T19" s="47">
        <v>41.032688625966202</v>
      </c>
      <c r="U19" s="49">
        <v>45.512201852023601</v>
      </c>
    </row>
    <row r="20" spans="1:21" ht="12" thickBot="1">
      <c r="A20" s="71"/>
      <c r="B20" s="60" t="s">
        <v>18</v>
      </c>
      <c r="C20" s="61"/>
      <c r="D20" s="47">
        <v>688106.35800000001</v>
      </c>
      <c r="E20" s="47">
        <v>851546</v>
      </c>
      <c r="F20" s="48">
        <v>80.806716020038905</v>
      </c>
      <c r="G20" s="47">
        <v>682208.75089999998</v>
      </c>
      <c r="H20" s="48">
        <v>0.86448716646034796</v>
      </c>
      <c r="I20" s="47">
        <v>55331.157800000001</v>
      </c>
      <c r="J20" s="48">
        <v>8.0410763767423301</v>
      </c>
      <c r="K20" s="47">
        <v>64684.603199999998</v>
      </c>
      <c r="L20" s="48">
        <v>9.4816437219055292</v>
      </c>
      <c r="M20" s="48">
        <v>-0.14460080045756499</v>
      </c>
      <c r="N20" s="47">
        <v>23372102.687800001</v>
      </c>
      <c r="O20" s="47">
        <v>121297202.2217</v>
      </c>
      <c r="P20" s="47">
        <v>27513</v>
      </c>
      <c r="Q20" s="47">
        <v>31931</v>
      </c>
      <c r="R20" s="48">
        <v>-13.8360840562463</v>
      </c>
      <c r="S20" s="47">
        <v>25.010226365718001</v>
      </c>
      <c r="T20" s="47">
        <v>23.831912188782098</v>
      </c>
      <c r="U20" s="49">
        <v>4.7113295165976599</v>
      </c>
    </row>
    <row r="21" spans="1:21" ht="12" thickBot="1">
      <c r="A21" s="71"/>
      <c r="B21" s="60" t="s">
        <v>19</v>
      </c>
      <c r="C21" s="61"/>
      <c r="D21" s="47">
        <v>252568.59760000001</v>
      </c>
      <c r="E21" s="47">
        <v>347136</v>
      </c>
      <c r="F21" s="48">
        <v>72.757823331489703</v>
      </c>
      <c r="G21" s="47">
        <v>325401.08140000002</v>
      </c>
      <c r="H21" s="48">
        <v>-22.3823730046153</v>
      </c>
      <c r="I21" s="47">
        <v>34263.0484</v>
      </c>
      <c r="J21" s="48">
        <v>13.565838637732501</v>
      </c>
      <c r="K21" s="47">
        <v>50261.958599999998</v>
      </c>
      <c r="L21" s="48">
        <v>15.4461559819512</v>
      </c>
      <c r="M21" s="48">
        <v>-0.31831052043403701</v>
      </c>
      <c r="N21" s="47">
        <v>11290418.3814</v>
      </c>
      <c r="O21" s="47">
        <v>51565757.934600003</v>
      </c>
      <c r="P21" s="47">
        <v>21888</v>
      </c>
      <c r="Q21" s="47">
        <v>27341</v>
      </c>
      <c r="R21" s="48">
        <v>-19.944405837387102</v>
      </c>
      <c r="S21" s="47">
        <v>11.5391354897661</v>
      </c>
      <c r="T21" s="47">
        <v>11.5529032844446</v>
      </c>
      <c r="U21" s="49">
        <v>-0.11931391819373301</v>
      </c>
    </row>
    <row r="22" spans="1:21" ht="12" thickBot="1">
      <c r="A22" s="71"/>
      <c r="B22" s="60" t="s">
        <v>20</v>
      </c>
      <c r="C22" s="61"/>
      <c r="D22" s="47">
        <v>810437.93810000003</v>
      </c>
      <c r="E22" s="47">
        <v>917669</v>
      </c>
      <c r="F22" s="48">
        <v>88.314843162403903</v>
      </c>
      <c r="G22" s="47">
        <v>791825.31539999996</v>
      </c>
      <c r="H22" s="48">
        <v>2.3505970746334999</v>
      </c>
      <c r="I22" s="47">
        <v>113794.2418</v>
      </c>
      <c r="J22" s="48">
        <v>14.0410803160055</v>
      </c>
      <c r="K22" s="47">
        <v>104647.6149</v>
      </c>
      <c r="L22" s="48">
        <v>13.2159976278526</v>
      </c>
      <c r="M22" s="48">
        <v>8.7404064667315998E-2</v>
      </c>
      <c r="N22" s="47">
        <v>28676203.831300002</v>
      </c>
      <c r="O22" s="47">
        <v>134225974.82870001</v>
      </c>
      <c r="P22" s="47">
        <v>50750</v>
      </c>
      <c r="Q22" s="47">
        <v>59507</v>
      </c>
      <c r="R22" s="48">
        <v>-14.7159157746148</v>
      </c>
      <c r="S22" s="47">
        <v>15.969220455172399</v>
      </c>
      <c r="T22" s="47">
        <v>15.800128381534901</v>
      </c>
      <c r="U22" s="49">
        <v>1.0588624166854601</v>
      </c>
    </row>
    <row r="23" spans="1:21" ht="12" thickBot="1">
      <c r="A23" s="71"/>
      <c r="B23" s="60" t="s">
        <v>21</v>
      </c>
      <c r="C23" s="61"/>
      <c r="D23" s="47">
        <v>1920139.8396999999</v>
      </c>
      <c r="E23" s="47">
        <v>2603141</v>
      </c>
      <c r="F23" s="48">
        <v>73.762421616808297</v>
      </c>
      <c r="G23" s="47">
        <v>2003165.8565</v>
      </c>
      <c r="H23" s="48">
        <v>-4.1447400139430401</v>
      </c>
      <c r="I23" s="47">
        <v>118340.8774</v>
      </c>
      <c r="J23" s="48">
        <v>6.1631384836267697</v>
      </c>
      <c r="K23" s="47">
        <v>199492.3836</v>
      </c>
      <c r="L23" s="48">
        <v>9.9588550270400393</v>
      </c>
      <c r="M23" s="48">
        <v>-0.40678999737010502</v>
      </c>
      <c r="N23" s="47">
        <v>82510992.942000002</v>
      </c>
      <c r="O23" s="47">
        <v>271490321.58679998</v>
      </c>
      <c r="P23" s="47">
        <v>62051</v>
      </c>
      <c r="Q23" s="47">
        <v>70089</v>
      </c>
      <c r="R23" s="48">
        <v>-11.4682760490234</v>
      </c>
      <c r="S23" s="47">
        <v>30.944543032344399</v>
      </c>
      <c r="T23" s="47">
        <v>28.0048266675227</v>
      </c>
      <c r="U23" s="49">
        <v>9.4999508047313501</v>
      </c>
    </row>
    <row r="24" spans="1:21" ht="12" thickBot="1">
      <c r="A24" s="71"/>
      <c r="B24" s="60" t="s">
        <v>22</v>
      </c>
      <c r="C24" s="61"/>
      <c r="D24" s="47">
        <v>193415.59589999999</v>
      </c>
      <c r="E24" s="47">
        <v>252977</v>
      </c>
      <c r="F24" s="48">
        <v>76.455802661902098</v>
      </c>
      <c r="G24" s="47">
        <v>232524.65280000001</v>
      </c>
      <c r="H24" s="48">
        <v>-16.8193163301436</v>
      </c>
      <c r="I24" s="47">
        <v>19060.417399999998</v>
      </c>
      <c r="J24" s="48">
        <v>9.8546434744872595</v>
      </c>
      <c r="K24" s="47">
        <v>293061.86109999998</v>
      </c>
      <c r="L24" s="48">
        <v>126.034748389483</v>
      </c>
      <c r="M24" s="48">
        <v>-0.934961112549899</v>
      </c>
      <c r="N24" s="47">
        <v>6860146.1312999995</v>
      </c>
      <c r="O24" s="47">
        <v>33453755.695799999</v>
      </c>
      <c r="P24" s="47">
        <v>22958</v>
      </c>
      <c r="Q24" s="47">
        <v>24950</v>
      </c>
      <c r="R24" s="48">
        <v>-7.9839679358717399</v>
      </c>
      <c r="S24" s="47">
        <v>8.4247580756163405</v>
      </c>
      <c r="T24" s="47">
        <v>8.2030818396793599</v>
      </c>
      <c r="U24" s="49">
        <v>2.6312474963355799</v>
      </c>
    </row>
    <row r="25" spans="1:21" ht="12" thickBot="1">
      <c r="A25" s="71"/>
      <c r="B25" s="60" t="s">
        <v>23</v>
      </c>
      <c r="C25" s="61"/>
      <c r="D25" s="47">
        <v>170740.837</v>
      </c>
      <c r="E25" s="47">
        <v>169317</v>
      </c>
      <c r="F25" s="48">
        <v>100.840929735348</v>
      </c>
      <c r="G25" s="47">
        <v>147147.92240000001</v>
      </c>
      <c r="H25" s="48">
        <v>16.033467693730799</v>
      </c>
      <c r="I25" s="47">
        <v>17688.1374</v>
      </c>
      <c r="J25" s="48">
        <v>10.359640792905299</v>
      </c>
      <c r="K25" s="47">
        <v>16781.262699999999</v>
      </c>
      <c r="L25" s="48">
        <v>11.404349056579001</v>
      </c>
      <c r="M25" s="48">
        <v>5.4040909567549998E-2</v>
      </c>
      <c r="N25" s="47">
        <v>5771435.2253999999</v>
      </c>
      <c r="O25" s="47">
        <v>36066668.300700001</v>
      </c>
      <c r="P25" s="47">
        <v>12326</v>
      </c>
      <c r="Q25" s="47">
        <v>13290</v>
      </c>
      <c r="R25" s="48">
        <v>-7.2535741158766101</v>
      </c>
      <c r="S25" s="47">
        <v>13.8520880253123</v>
      </c>
      <c r="T25" s="47">
        <v>12.387756034612501</v>
      </c>
      <c r="U25" s="49">
        <v>10.571200443023701</v>
      </c>
    </row>
    <row r="26" spans="1:21" ht="12" thickBot="1">
      <c r="A26" s="71"/>
      <c r="B26" s="60" t="s">
        <v>24</v>
      </c>
      <c r="C26" s="61"/>
      <c r="D26" s="47">
        <v>411445.46919999999</v>
      </c>
      <c r="E26" s="47">
        <v>470968</v>
      </c>
      <c r="F26" s="48">
        <v>87.3616613442952</v>
      </c>
      <c r="G26" s="47">
        <v>450292.2598</v>
      </c>
      <c r="H26" s="48">
        <v>-8.6270171770783008</v>
      </c>
      <c r="I26" s="47">
        <v>92389.421700000006</v>
      </c>
      <c r="J26" s="48">
        <v>22.4548399766411</v>
      </c>
      <c r="K26" s="47">
        <v>94635.277600000001</v>
      </c>
      <c r="L26" s="48">
        <v>21.0164122390273</v>
      </c>
      <c r="M26" s="48">
        <v>-2.3731698759236999E-2</v>
      </c>
      <c r="N26" s="47">
        <v>13713831.5711</v>
      </c>
      <c r="O26" s="47">
        <v>66901764.4296</v>
      </c>
      <c r="P26" s="47">
        <v>31003</v>
      </c>
      <c r="Q26" s="47">
        <v>35550</v>
      </c>
      <c r="R26" s="48">
        <v>-12.790436005625899</v>
      </c>
      <c r="S26" s="47">
        <v>13.271150185465901</v>
      </c>
      <c r="T26" s="47">
        <v>12.660601625879</v>
      </c>
      <c r="U26" s="49">
        <v>4.6005700414386803</v>
      </c>
    </row>
    <row r="27" spans="1:21" ht="12" thickBot="1">
      <c r="A27" s="71"/>
      <c r="B27" s="60" t="s">
        <v>25</v>
      </c>
      <c r="C27" s="61"/>
      <c r="D27" s="47">
        <v>194136.39629999999</v>
      </c>
      <c r="E27" s="47">
        <v>290118</v>
      </c>
      <c r="F27" s="48">
        <v>66.916356896159499</v>
      </c>
      <c r="G27" s="47">
        <v>260329.83730000001</v>
      </c>
      <c r="H27" s="48">
        <v>-25.426759255305701</v>
      </c>
      <c r="I27" s="47">
        <v>61715.0743</v>
      </c>
      <c r="J27" s="48">
        <v>31.789543576687901</v>
      </c>
      <c r="K27" s="47">
        <v>75017.505499999999</v>
      </c>
      <c r="L27" s="48">
        <v>28.816330190208301</v>
      </c>
      <c r="M27" s="48">
        <v>-0.177324360645396</v>
      </c>
      <c r="N27" s="47">
        <v>7456575.9282</v>
      </c>
      <c r="O27" s="47">
        <v>26178622.788400002</v>
      </c>
      <c r="P27" s="47">
        <v>28229</v>
      </c>
      <c r="Q27" s="47">
        <v>31697</v>
      </c>
      <c r="R27" s="48">
        <v>-10.9410985266745</v>
      </c>
      <c r="S27" s="47">
        <v>6.8771970774735198</v>
      </c>
      <c r="T27" s="47">
        <v>6.958865526706</v>
      </c>
      <c r="U27" s="49">
        <v>-1.1875252128514</v>
      </c>
    </row>
    <row r="28" spans="1:21" ht="12" thickBot="1">
      <c r="A28" s="71"/>
      <c r="B28" s="60" t="s">
        <v>26</v>
      </c>
      <c r="C28" s="61"/>
      <c r="D28" s="47">
        <v>627240.64560000005</v>
      </c>
      <c r="E28" s="47">
        <v>890183</v>
      </c>
      <c r="F28" s="48">
        <v>70.461988782081903</v>
      </c>
      <c r="G28" s="47">
        <v>678565.35869999998</v>
      </c>
      <c r="H28" s="48">
        <v>-7.56370958846591</v>
      </c>
      <c r="I28" s="47">
        <v>59486.583700000003</v>
      </c>
      <c r="J28" s="48">
        <v>9.4838534647410899</v>
      </c>
      <c r="K28" s="47">
        <v>71287.534899999999</v>
      </c>
      <c r="L28" s="48">
        <v>10.505625432541001</v>
      </c>
      <c r="M28" s="48">
        <v>-0.16554017776816099</v>
      </c>
      <c r="N28" s="47">
        <v>20683075.889800001</v>
      </c>
      <c r="O28" s="47">
        <v>92120529.298899993</v>
      </c>
      <c r="P28" s="47">
        <v>37121</v>
      </c>
      <c r="Q28" s="47">
        <v>39828</v>
      </c>
      <c r="R28" s="48">
        <v>-6.7967259214622899</v>
      </c>
      <c r="S28" s="47">
        <v>16.897191498073902</v>
      </c>
      <c r="T28" s="47">
        <v>16.956747398814901</v>
      </c>
      <c r="U28" s="49">
        <v>-0.35246035264395298</v>
      </c>
    </row>
    <row r="29" spans="1:21" ht="12" thickBot="1">
      <c r="A29" s="71"/>
      <c r="B29" s="60" t="s">
        <v>27</v>
      </c>
      <c r="C29" s="61"/>
      <c r="D29" s="47">
        <v>509995.26280000003</v>
      </c>
      <c r="E29" s="47">
        <v>704635</v>
      </c>
      <c r="F29" s="48">
        <v>72.377225485535106</v>
      </c>
      <c r="G29" s="47">
        <v>611511.41760000004</v>
      </c>
      <c r="H29" s="48">
        <v>-16.6008600785282</v>
      </c>
      <c r="I29" s="47">
        <v>94861.155100000004</v>
      </c>
      <c r="J29" s="48">
        <v>18.600399262375301</v>
      </c>
      <c r="K29" s="47">
        <v>106032.04700000001</v>
      </c>
      <c r="L29" s="48">
        <v>17.3393405173274</v>
      </c>
      <c r="M29" s="48">
        <v>-0.10535392097070399</v>
      </c>
      <c r="N29" s="47">
        <v>16931700.358100001</v>
      </c>
      <c r="O29" s="47">
        <v>62158166.904600002</v>
      </c>
      <c r="P29" s="47">
        <v>73194</v>
      </c>
      <c r="Q29" s="47">
        <v>81483</v>
      </c>
      <c r="R29" s="48">
        <v>-10.1726740547108</v>
      </c>
      <c r="S29" s="47">
        <v>6.9677195234582099</v>
      </c>
      <c r="T29" s="47">
        <v>6.8779586797246104</v>
      </c>
      <c r="U29" s="49">
        <v>1.2882384750333999</v>
      </c>
    </row>
    <row r="30" spans="1:21" ht="12" thickBot="1">
      <c r="A30" s="71"/>
      <c r="B30" s="60" t="s">
        <v>28</v>
      </c>
      <c r="C30" s="61"/>
      <c r="D30" s="47">
        <v>873434.75320000004</v>
      </c>
      <c r="E30" s="47">
        <v>1147372</v>
      </c>
      <c r="F30" s="48">
        <v>76.124809843712399</v>
      </c>
      <c r="G30" s="47">
        <v>958367.71950000001</v>
      </c>
      <c r="H30" s="48">
        <v>-8.8622524081164897</v>
      </c>
      <c r="I30" s="47">
        <v>137979.37400000001</v>
      </c>
      <c r="J30" s="48">
        <v>15.797330423879499</v>
      </c>
      <c r="K30" s="47">
        <v>134101.71369999999</v>
      </c>
      <c r="L30" s="48">
        <v>13.992720223294199</v>
      </c>
      <c r="M30" s="48">
        <v>2.8915814667923E-2</v>
      </c>
      <c r="N30" s="47">
        <v>27556840.7885</v>
      </c>
      <c r="O30" s="47">
        <v>106816579.47840001</v>
      </c>
      <c r="P30" s="47">
        <v>53887</v>
      </c>
      <c r="Q30" s="47">
        <v>61348</v>
      </c>
      <c r="R30" s="48">
        <v>-12.1617656647324</v>
      </c>
      <c r="S30" s="47">
        <v>16.208635722901601</v>
      </c>
      <c r="T30" s="47">
        <v>15.8637837370411</v>
      </c>
      <c r="U30" s="49">
        <v>2.1275818135220201</v>
      </c>
    </row>
    <row r="31" spans="1:21" ht="12" thickBot="1">
      <c r="A31" s="71"/>
      <c r="B31" s="60" t="s">
        <v>29</v>
      </c>
      <c r="C31" s="61"/>
      <c r="D31" s="47">
        <v>524146.91720000003</v>
      </c>
      <c r="E31" s="47">
        <v>689345</v>
      </c>
      <c r="F31" s="48">
        <v>76.035499960107103</v>
      </c>
      <c r="G31" s="47">
        <v>684264.94660000002</v>
      </c>
      <c r="H31" s="48">
        <v>-23.400004661293899</v>
      </c>
      <c r="I31" s="47">
        <v>41390.156999999999</v>
      </c>
      <c r="J31" s="48">
        <v>7.8966708840160296</v>
      </c>
      <c r="K31" s="47">
        <v>35187.943399999996</v>
      </c>
      <c r="L31" s="48">
        <v>5.1424442498250302</v>
      </c>
      <c r="M31" s="48">
        <v>0.17625962192493499</v>
      </c>
      <c r="N31" s="47">
        <v>23146450.179699998</v>
      </c>
      <c r="O31" s="47">
        <v>105511273.4501</v>
      </c>
      <c r="P31" s="47">
        <v>21343</v>
      </c>
      <c r="Q31" s="47">
        <v>24621</v>
      </c>
      <c r="R31" s="48">
        <v>-13.3138377807563</v>
      </c>
      <c r="S31" s="47">
        <v>24.558258782739099</v>
      </c>
      <c r="T31" s="47">
        <v>24.180353271597401</v>
      </c>
      <c r="U31" s="49">
        <v>1.5388123176194599</v>
      </c>
    </row>
    <row r="32" spans="1:21" ht="12" thickBot="1">
      <c r="A32" s="71"/>
      <c r="B32" s="60" t="s">
        <v>30</v>
      </c>
      <c r="C32" s="61"/>
      <c r="D32" s="47">
        <v>112320.6988</v>
      </c>
      <c r="E32" s="47">
        <v>149413</v>
      </c>
      <c r="F32" s="48">
        <v>75.174649327702397</v>
      </c>
      <c r="G32" s="47">
        <v>133920.11180000001</v>
      </c>
      <c r="H32" s="48">
        <v>-16.128580472107998</v>
      </c>
      <c r="I32" s="47">
        <v>35636.505899999996</v>
      </c>
      <c r="J32" s="48">
        <v>31.727460994037202</v>
      </c>
      <c r="K32" s="47">
        <v>37532.800499999998</v>
      </c>
      <c r="L32" s="48">
        <v>28.0262613251492</v>
      </c>
      <c r="M32" s="48">
        <v>-5.0523663961606E-2</v>
      </c>
      <c r="N32" s="47">
        <v>4119099.7689999999</v>
      </c>
      <c r="O32" s="47">
        <v>15498917.971999999</v>
      </c>
      <c r="P32" s="47">
        <v>23386</v>
      </c>
      <c r="Q32" s="47">
        <v>26734</v>
      </c>
      <c r="R32" s="48">
        <v>-12.5233784693649</v>
      </c>
      <c r="S32" s="47">
        <v>4.8029033951937103</v>
      </c>
      <c r="T32" s="47">
        <v>4.8068677264906103</v>
      </c>
      <c r="U32" s="49">
        <v>-8.2540308865498999E-2</v>
      </c>
    </row>
    <row r="33" spans="1:21" ht="12" thickBot="1">
      <c r="A33" s="71"/>
      <c r="B33" s="60" t="s">
        <v>31</v>
      </c>
      <c r="C33" s="61"/>
      <c r="D33" s="47">
        <v>47.436100000000003</v>
      </c>
      <c r="E33" s="50"/>
      <c r="F33" s="50"/>
      <c r="G33" s="47">
        <v>78.965800000000002</v>
      </c>
      <c r="H33" s="48">
        <v>-39.9282980733432</v>
      </c>
      <c r="I33" s="47">
        <v>8.2376000000000005</v>
      </c>
      <c r="J33" s="48">
        <v>17.3656771952163</v>
      </c>
      <c r="K33" s="47">
        <v>13.8887</v>
      </c>
      <c r="L33" s="48">
        <v>17.5882470639188</v>
      </c>
      <c r="M33" s="48">
        <v>-0.40688473363237698</v>
      </c>
      <c r="N33" s="47">
        <v>540.4289</v>
      </c>
      <c r="O33" s="47">
        <v>3720.4092999999998</v>
      </c>
      <c r="P33" s="47">
        <v>9</v>
      </c>
      <c r="Q33" s="47">
        <v>8</v>
      </c>
      <c r="R33" s="48">
        <v>12.5</v>
      </c>
      <c r="S33" s="47">
        <v>5.27067777777778</v>
      </c>
      <c r="T33" s="47">
        <v>4.0064500000000001</v>
      </c>
      <c r="U33" s="49">
        <v>23.986057032513202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72647.062399999995</v>
      </c>
      <c r="E35" s="47">
        <v>128166</v>
      </c>
      <c r="F35" s="48">
        <v>56.682008020848002</v>
      </c>
      <c r="G35" s="47">
        <v>85601.272100000002</v>
      </c>
      <c r="H35" s="48">
        <v>-15.133197652561501</v>
      </c>
      <c r="I35" s="47">
        <v>7085.6659</v>
      </c>
      <c r="J35" s="48">
        <v>9.7535477222544902</v>
      </c>
      <c r="K35" s="47">
        <v>8519.9038</v>
      </c>
      <c r="L35" s="48">
        <v>9.9530107333533397</v>
      </c>
      <c r="M35" s="48">
        <v>-0.16833968242693101</v>
      </c>
      <c r="N35" s="47">
        <v>2511934.2902000002</v>
      </c>
      <c r="O35" s="47">
        <v>19724549.483199999</v>
      </c>
      <c r="P35" s="47">
        <v>5687</v>
      </c>
      <c r="Q35" s="47">
        <v>6138</v>
      </c>
      <c r="R35" s="48">
        <v>-7.3476702508960603</v>
      </c>
      <c r="S35" s="47">
        <v>12.774232882011599</v>
      </c>
      <c r="T35" s="47">
        <v>13.109509791462999</v>
      </c>
      <c r="U35" s="49">
        <v>-2.62463439134212</v>
      </c>
    </row>
    <row r="36" spans="1:21" ht="12" thickBot="1">
      <c r="A36" s="71"/>
      <c r="B36" s="60" t="s">
        <v>37</v>
      </c>
      <c r="C36" s="61"/>
      <c r="D36" s="50"/>
      <c r="E36" s="47">
        <v>566365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393177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247755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181479.486</v>
      </c>
      <c r="E39" s="47">
        <v>311132</v>
      </c>
      <c r="F39" s="48">
        <v>58.328775567926201</v>
      </c>
      <c r="G39" s="47">
        <v>295107.6936</v>
      </c>
      <c r="H39" s="48">
        <v>-38.503980094133297</v>
      </c>
      <c r="I39" s="47">
        <v>8948.0388999999996</v>
      </c>
      <c r="J39" s="48">
        <v>4.9306062614702402</v>
      </c>
      <c r="K39" s="47">
        <v>13952.788500000001</v>
      </c>
      <c r="L39" s="48">
        <v>4.7280327834868796</v>
      </c>
      <c r="M39" s="48">
        <v>-0.35869171241289899</v>
      </c>
      <c r="N39" s="47">
        <v>6869979.7369999997</v>
      </c>
      <c r="O39" s="47">
        <v>29986923.872200001</v>
      </c>
      <c r="P39" s="47">
        <v>295</v>
      </c>
      <c r="Q39" s="47">
        <v>297</v>
      </c>
      <c r="R39" s="48">
        <v>-0.67340067340067</v>
      </c>
      <c r="S39" s="47">
        <v>615.18469830508502</v>
      </c>
      <c r="T39" s="47">
        <v>559.92546363636404</v>
      </c>
      <c r="U39" s="49">
        <v>8.9825437500262506</v>
      </c>
    </row>
    <row r="40" spans="1:21" ht="12" thickBot="1">
      <c r="A40" s="71"/>
      <c r="B40" s="60" t="s">
        <v>34</v>
      </c>
      <c r="C40" s="61"/>
      <c r="D40" s="47">
        <v>260892.2341</v>
      </c>
      <c r="E40" s="47">
        <v>327796</v>
      </c>
      <c r="F40" s="48">
        <v>79.589816257672496</v>
      </c>
      <c r="G40" s="47">
        <v>345880.2635</v>
      </c>
      <c r="H40" s="48">
        <v>-24.571517478331</v>
      </c>
      <c r="I40" s="47">
        <v>18122.968499999999</v>
      </c>
      <c r="J40" s="48">
        <v>6.9465342893470199</v>
      </c>
      <c r="K40" s="47">
        <v>30642.323799999998</v>
      </c>
      <c r="L40" s="48">
        <v>8.8592287660264297</v>
      </c>
      <c r="M40" s="48">
        <v>-0.40856416052884398</v>
      </c>
      <c r="N40" s="47">
        <v>11863200.175899999</v>
      </c>
      <c r="O40" s="47">
        <v>59851521.314599998</v>
      </c>
      <c r="P40" s="47">
        <v>1506</v>
      </c>
      <c r="Q40" s="47">
        <v>1791</v>
      </c>
      <c r="R40" s="48">
        <v>-15.912897822445601</v>
      </c>
      <c r="S40" s="47">
        <v>173.23521520584299</v>
      </c>
      <c r="T40" s="47">
        <v>179.130368900056</v>
      </c>
      <c r="U40" s="49">
        <v>-3.40297651791394</v>
      </c>
    </row>
    <row r="41" spans="1:21" ht="12" thickBot="1">
      <c r="A41" s="71"/>
      <c r="B41" s="60" t="s">
        <v>40</v>
      </c>
      <c r="C41" s="61"/>
      <c r="D41" s="50"/>
      <c r="E41" s="47">
        <v>166270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66804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13104.251099999999</v>
      </c>
      <c r="E43" s="53"/>
      <c r="F43" s="53"/>
      <c r="G43" s="52">
        <v>29204.0196</v>
      </c>
      <c r="H43" s="54">
        <v>-55.128604625371501</v>
      </c>
      <c r="I43" s="52">
        <v>1591.2011</v>
      </c>
      <c r="J43" s="54">
        <v>12.1426328590422</v>
      </c>
      <c r="K43" s="52">
        <v>2768.8103000000001</v>
      </c>
      <c r="L43" s="54">
        <v>9.4809219344586406</v>
      </c>
      <c r="M43" s="54">
        <v>-0.42531234443905402</v>
      </c>
      <c r="N43" s="52">
        <v>859770.18720000004</v>
      </c>
      <c r="O43" s="52">
        <v>4356961.7763999999</v>
      </c>
      <c r="P43" s="52">
        <v>32</v>
      </c>
      <c r="Q43" s="52">
        <v>32</v>
      </c>
      <c r="R43" s="54">
        <v>0</v>
      </c>
      <c r="S43" s="52">
        <v>409.50784687499998</v>
      </c>
      <c r="T43" s="52">
        <v>2070.219975</v>
      </c>
      <c r="U43" s="55">
        <v>-405.53853626934898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30:C30"/>
    <mergeCell ref="B19:C19"/>
    <mergeCell ref="B20:C20"/>
    <mergeCell ref="B21:C21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38692</v>
      </c>
      <c r="D2" s="32">
        <v>439198.96608461498</v>
      </c>
      <c r="E2" s="32">
        <v>328089.60113846202</v>
      </c>
      <c r="F2" s="32">
        <v>111109.364946154</v>
      </c>
      <c r="G2" s="32">
        <v>328089.60113846202</v>
      </c>
      <c r="H2" s="32">
        <v>0.25298184541888902</v>
      </c>
    </row>
    <row r="3" spans="1:8" ht="14.25">
      <c r="A3" s="32">
        <v>2</v>
      </c>
      <c r="B3" s="33">
        <v>13</v>
      </c>
      <c r="C3" s="32">
        <v>8285.6059999999998</v>
      </c>
      <c r="D3" s="32">
        <v>68429.740625603197</v>
      </c>
      <c r="E3" s="32">
        <v>51746.786965615298</v>
      </c>
      <c r="F3" s="32">
        <v>16682.953659987899</v>
      </c>
      <c r="G3" s="32">
        <v>51746.786965615298</v>
      </c>
      <c r="H3" s="32">
        <v>0.243796827336591</v>
      </c>
    </row>
    <row r="4" spans="1:8" ht="14.25">
      <c r="A4" s="32">
        <v>3</v>
      </c>
      <c r="B4" s="33">
        <v>14</v>
      </c>
      <c r="C4" s="32">
        <v>81988</v>
      </c>
      <c r="D4" s="32">
        <v>83209.640162393203</v>
      </c>
      <c r="E4" s="32">
        <v>57936.934628205097</v>
      </c>
      <c r="F4" s="32">
        <v>25272.705534188</v>
      </c>
      <c r="G4" s="32">
        <v>57936.934628205097</v>
      </c>
      <c r="H4" s="32">
        <v>0.30372328836977802</v>
      </c>
    </row>
    <row r="5" spans="1:8" ht="14.25">
      <c r="A5" s="32">
        <v>4</v>
      </c>
      <c r="B5" s="33">
        <v>15</v>
      </c>
      <c r="C5" s="32">
        <v>3290</v>
      </c>
      <c r="D5" s="32">
        <v>39418.744719658098</v>
      </c>
      <c r="E5" s="32">
        <v>31115.964817948701</v>
      </c>
      <c r="F5" s="32">
        <v>8302.7799017094003</v>
      </c>
      <c r="G5" s="32">
        <v>31115.964817948701</v>
      </c>
      <c r="H5" s="32">
        <v>0.210630246111536</v>
      </c>
    </row>
    <row r="6" spans="1:8" ht="14.25">
      <c r="A6" s="32">
        <v>5</v>
      </c>
      <c r="B6" s="33">
        <v>16</v>
      </c>
      <c r="C6" s="32">
        <v>3500</v>
      </c>
      <c r="D6" s="32">
        <v>83638.633878632507</v>
      </c>
      <c r="E6" s="32">
        <v>64150.372576068403</v>
      </c>
      <c r="F6" s="32">
        <v>19488.2613025641</v>
      </c>
      <c r="G6" s="32">
        <v>64150.372576068403</v>
      </c>
      <c r="H6" s="32">
        <v>0.23300549517395799</v>
      </c>
    </row>
    <row r="7" spans="1:8" ht="14.25">
      <c r="A7" s="32">
        <v>6</v>
      </c>
      <c r="B7" s="33">
        <v>17</v>
      </c>
      <c r="C7" s="32">
        <v>13538</v>
      </c>
      <c r="D7" s="32">
        <v>214179.61058888899</v>
      </c>
      <c r="E7" s="32">
        <v>151639.30459401701</v>
      </c>
      <c r="F7" s="32">
        <v>62540.3059948718</v>
      </c>
      <c r="G7" s="32">
        <v>151639.30459401701</v>
      </c>
      <c r="H7" s="32">
        <v>0.29199934495593</v>
      </c>
    </row>
    <row r="8" spans="1:8" ht="14.25">
      <c r="A8" s="32">
        <v>7</v>
      </c>
      <c r="B8" s="33">
        <v>18</v>
      </c>
      <c r="C8" s="32">
        <v>31524</v>
      </c>
      <c r="D8" s="32">
        <v>123034.017251282</v>
      </c>
      <c r="E8" s="32">
        <v>96308.910431623895</v>
      </c>
      <c r="F8" s="32">
        <v>26725.1068196581</v>
      </c>
      <c r="G8" s="32">
        <v>96308.910431623895</v>
      </c>
      <c r="H8" s="32">
        <v>0.21721721696752599</v>
      </c>
    </row>
    <row r="9" spans="1:8" ht="14.25">
      <c r="A9" s="32">
        <v>8</v>
      </c>
      <c r="B9" s="33">
        <v>19</v>
      </c>
      <c r="C9" s="32">
        <v>14153</v>
      </c>
      <c r="D9" s="32">
        <v>91281.092336752103</v>
      </c>
      <c r="E9" s="32">
        <v>73833.287821367499</v>
      </c>
      <c r="F9" s="32">
        <v>17447.8045153846</v>
      </c>
      <c r="G9" s="32">
        <v>73833.287821367499</v>
      </c>
      <c r="H9" s="32">
        <v>0.191143686701476</v>
      </c>
    </row>
    <row r="10" spans="1:8" ht="14.25">
      <c r="A10" s="32">
        <v>9</v>
      </c>
      <c r="B10" s="33">
        <v>21</v>
      </c>
      <c r="C10" s="32">
        <v>157259</v>
      </c>
      <c r="D10" s="32">
        <v>650775.26989999996</v>
      </c>
      <c r="E10" s="32">
        <v>627644.11239999998</v>
      </c>
      <c r="F10" s="32">
        <v>23131.157500000001</v>
      </c>
      <c r="G10" s="32">
        <v>627644.11239999998</v>
      </c>
      <c r="H10" s="32">
        <v>3.5544002007873499E-2</v>
      </c>
    </row>
    <row r="11" spans="1:8" ht="14.25">
      <c r="A11" s="32">
        <v>10</v>
      </c>
      <c r="B11" s="33">
        <v>22</v>
      </c>
      <c r="C11" s="32">
        <v>43425</v>
      </c>
      <c r="D11" s="32">
        <v>539758.25647606805</v>
      </c>
      <c r="E11" s="32">
        <v>504768.57310940197</v>
      </c>
      <c r="F11" s="32">
        <v>34989.683366666701</v>
      </c>
      <c r="G11" s="32">
        <v>504768.57310940197</v>
      </c>
      <c r="H11" s="32">
        <v>6.4824730232205405E-2</v>
      </c>
    </row>
    <row r="12" spans="1:8" ht="14.25">
      <c r="A12" s="32">
        <v>11</v>
      </c>
      <c r="B12" s="33">
        <v>23</v>
      </c>
      <c r="C12" s="32">
        <v>146352.965</v>
      </c>
      <c r="D12" s="32">
        <v>1217690.89547949</v>
      </c>
      <c r="E12" s="32">
        <v>1056671.6227162399</v>
      </c>
      <c r="F12" s="32">
        <v>161019.27276324801</v>
      </c>
      <c r="G12" s="32">
        <v>1056671.6227162399</v>
      </c>
      <c r="H12" s="32">
        <v>0.13223328954910499</v>
      </c>
    </row>
    <row r="13" spans="1:8" ht="14.25">
      <c r="A13" s="32">
        <v>12</v>
      </c>
      <c r="B13" s="33">
        <v>24</v>
      </c>
      <c r="C13" s="32">
        <v>22760.297999999999</v>
      </c>
      <c r="D13" s="32">
        <v>912711.15460170899</v>
      </c>
      <c r="E13" s="32">
        <v>856029.47165299102</v>
      </c>
      <c r="F13" s="32">
        <v>56681.682948717898</v>
      </c>
      <c r="G13" s="32">
        <v>856029.47165299102</v>
      </c>
      <c r="H13" s="32">
        <v>6.2102542149222201E-2</v>
      </c>
    </row>
    <row r="14" spans="1:8" ht="14.25">
      <c r="A14" s="32">
        <v>13</v>
      </c>
      <c r="B14" s="33">
        <v>25</v>
      </c>
      <c r="C14" s="32">
        <v>56871</v>
      </c>
      <c r="D14" s="32">
        <v>688106.42209999997</v>
      </c>
      <c r="E14" s="32">
        <v>632775.20019999996</v>
      </c>
      <c r="F14" s="32">
        <v>55331.221899999997</v>
      </c>
      <c r="G14" s="32">
        <v>632775.20019999996</v>
      </c>
      <c r="H14" s="32">
        <v>8.0410849431018602E-2</v>
      </c>
    </row>
    <row r="15" spans="1:8" ht="14.25">
      <c r="A15" s="32">
        <v>14</v>
      </c>
      <c r="B15" s="33">
        <v>26</v>
      </c>
      <c r="C15" s="32">
        <v>51089</v>
      </c>
      <c r="D15" s="32">
        <v>252568.51850903101</v>
      </c>
      <c r="E15" s="32">
        <v>218305.548756773</v>
      </c>
      <c r="F15" s="32">
        <v>34262.969752257799</v>
      </c>
      <c r="G15" s="32">
        <v>218305.548756773</v>
      </c>
      <c r="H15" s="32">
        <v>0.13565811746657799</v>
      </c>
    </row>
    <row r="16" spans="1:8" ht="14.25">
      <c r="A16" s="32">
        <v>15</v>
      </c>
      <c r="B16" s="33">
        <v>27</v>
      </c>
      <c r="C16" s="32">
        <v>120884.798</v>
      </c>
      <c r="D16" s="32">
        <v>810437.98296666704</v>
      </c>
      <c r="E16" s="32">
        <v>696643.69689999998</v>
      </c>
      <c r="F16" s="32">
        <v>113794.286066667</v>
      </c>
      <c r="G16" s="32">
        <v>696643.69689999998</v>
      </c>
      <c r="H16" s="32">
        <v>0.140410850007442</v>
      </c>
    </row>
    <row r="17" spans="1:8" ht="14.25">
      <c r="A17" s="32">
        <v>16</v>
      </c>
      <c r="B17" s="33">
        <v>29</v>
      </c>
      <c r="C17" s="32">
        <v>142112</v>
      </c>
      <c r="D17" s="32">
        <v>1920140.42991282</v>
      </c>
      <c r="E17" s="32">
        <v>1801798.98851111</v>
      </c>
      <c r="F17" s="32">
        <v>118341.441401709</v>
      </c>
      <c r="G17" s="32">
        <v>1801798.98851111</v>
      </c>
      <c r="H17" s="32">
        <v>6.1631659621417603E-2</v>
      </c>
    </row>
    <row r="18" spans="1:8" ht="14.25">
      <c r="A18" s="32">
        <v>17</v>
      </c>
      <c r="B18" s="33">
        <v>31</v>
      </c>
      <c r="C18" s="32">
        <v>33084.256999999998</v>
      </c>
      <c r="D18" s="32">
        <v>193415.60069373</v>
      </c>
      <c r="E18" s="32">
        <v>174355.17491486901</v>
      </c>
      <c r="F18" s="32">
        <v>19060.425778860299</v>
      </c>
      <c r="G18" s="32">
        <v>174355.17491486901</v>
      </c>
      <c r="H18" s="32">
        <v>9.8546475622937002E-2</v>
      </c>
    </row>
    <row r="19" spans="1:8" ht="14.25">
      <c r="A19" s="32">
        <v>18</v>
      </c>
      <c r="B19" s="33">
        <v>32</v>
      </c>
      <c r="C19" s="32">
        <v>11867.855</v>
      </c>
      <c r="D19" s="32">
        <v>170740.83799080999</v>
      </c>
      <c r="E19" s="32">
        <v>153052.68819354</v>
      </c>
      <c r="F19" s="32">
        <v>17688.1497972697</v>
      </c>
      <c r="G19" s="32">
        <v>153052.68819354</v>
      </c>
      <c r="H19" s="32">
        <v>0.103596479936579</v>
      </c>
    </row>
    <row r="20" spans="1:8" ht="14.25">
      <c r="A20" s="32">
        <v>19</v>
      </c>
      <c r="B20" s="33">
        <v>33</v>
      </c>
      <c r="C20" s="32">
        <v>35775.845999999998</v>
      </c>
      <c r="D20" s="32">
        <v>411445.46645776398</v>
      </c>
      <c r="E20" s="32">
        <v>319056.12951443502</v>
      </c>
      <c r="F20" s="32">
        <v>92389.336943328904</v>
      </c>
      <c r="G20" s="32">
        <v>319056.12951443502</v>
      </c>
      <c r="H20" s="32">
        <v>0.224548195265661</v>
      </c>
    </row>
    <row r="21" spans="1:8" ht="14.25">
      <c r="A21" s="32">
        <v>20</v>
      </c>
      <c r="B21" s="33">
        <v>34</v>
      </c>
      <c r="C21" s="32">
        <v>37402.394999999997</v>
      </c>
      <c r="D21" s="32">
        <v>194136.37570441701</v>
      </c>
      <c r="E21" s="32">
        <v>132421.32793791499</v>
      </c>
      <c r="F21" s="32">
        <v>61715.047766502503</v>
      </c>
      <c r="G21" s="32">
        <v>132421.32793791499</v>
      </c>
      <c r="H21" s="32">
        <v>0.31789533281731203</v>
      </c>
    </row>
    <row r="22" spans="1:8" ht="14.25">
      <c r="A22" s="32">
        <v>21</v>
      </c>
      <c r="B22" s="33">
        <v>35</v>
      </c>
      <c r="C22" s="32">
        <v>30431.325000000001</v>
      </c>
      <c r="D22" s="32">
        <v>627240.64537433605</v>
      </c>
      <c r="E22" s="32">
        <v>567754.06162857299</v>
      </c>
      <c r="F22" s="32">
        <v>59486.583745763201</v>
      </c>
      <c r="G22" s="32">
        <v>567754.06162857299</v>
      </c>
      <c r="H22" s="32">
        <v>9.4838534754490694E-2</v>
      </c>
    </row>
    <row r="23" spans="1:8" ht="14.25">
      <c r="A23" s="32">
        <v>22</v>
      </c>
      <c r="B23" s="33">
        <v>36</v>
      </c>
      <c r="C23" s="32">
        <v>84494.331999999995</v>
      </c>
      <c r="D23" s="32">
        <v>509995.26211592898</v>
      </c>
      <c r="E23" s="32">
        <v>415134.10812075302</v>
      </c>
      <c r="F23" s="32">
        <v>94861.153995175904</v>
      </c>
      <c r="G23" s="32">
        <v>415134.10812075302</v>
      </c>
      <c r="H23" s="32">
        <v>0.18600399070690299</v>
      </c>
    </row>
    <row r="24" spans="1:8" ht="14.25">
      <c r="A24" s="32">
        <v>23</v>
      </c>
      <c r="B24" s="33">
        <v>37</v>
      </c>
      <c r="C24" s="32">
        <v>84891.56</v>
      </c>
      <c r="D24" s="32">
        <v>873434.73369114997</v>
      </c>
      <c r="E24" s="32">
        <v>735455.37714543205</v>
      </c>
      <c r="F24" s="32">
        <v>137979.356545719</v>
      </c>
      <c r="G24" s="32">
        <v>735455.37714543205</v>
      </c>
      <c r="H24" s="32">
        <v>0.157973287783754</v>
      </c>
    </row>
    <row r="25" spans="1:8" ht="14.25">
      <c r="A25" s="32">
        <v>24</v>
      </c>
      <c r="B25" s="33">
        <v>38</v>
      </c>
      <c r="C25" s="32">
        <v>114534.118</v>
      </c>
      <c r="D25" s="32">
        <v>524146.89269026503</v>
      </c>
      <c r="E25" s="32">
        <v>482756.77332123899</v>
      </c>
      <c r="F25" s="32">
        <v>41390.119369026499</v>
      </c>
      <c r="G25" s="32">
        <v>482756.77332123899</v>
      </c>
      <c r="H25" s="32">
        <v>7.8966640738029198E-2</v>
      </c>
    </row>
    <row r="26" spans="1:8" ht="14.25">
      <c r="A26" s="32">
        <v>25</v>
      </c>
      <c r="B26" s="33">
        <v>39</v>
      </c>
      <c r="C26" s="32">
        <v>78961.56</v>
      </c>
      <c r="D26" s="32">
        <v>112320.64973303099</v>
      </c>
      <c r="E26" s="32">
        <v>76684.176394382506</v>
      </c>
      <c r="F26" s="32">
        <v>35636.473338648197</v>
      </c>
      <c r="G26" s="32">
        <v>76684.176394382506</v>
      </c>
      <c r="H26" s="32">
        <v>0.31727445864452097</v>
      </c>
    </row>
    <row r="27" spans="1:8" ht="14.25">
      <c r="A27" s="32">
        <v>26</v>
      </c>
      <c r="B27" s="33">
        <v>40</v>
      </c>
      <c r="C27" s="32">
        <v>12</v>
      </c>
      <c r="D27" s="32">
        <v>47.435899999999997</v>
      </c>
      <c r="E27" s="32">
        <v>39.198500000000003</v>
      </c>
      <c r="F27" s="32">
        <v>8.2373999999999992</v>
      </c>
      <c r="G27" s="32">
        <v>39.198500000000003</v>
      </c>
      <c r="H27" s="32">
        <v>0.173653287910633</v>
      </c>
    </row>
    <row r="28" spans="1:8" ht="14.25">
      <c r="A28" s="32">
        <v>27</v>
      </c>
      <c r="B28" s="33">
        <v>42</v>
      </c>
      <c r="C28" s="32">
        <v>4686.518</v>
      </c>
      <c r="D28" s="32">
        <v>72647.062099999996</v>
      </c>
      <c r="E28" s="32">
        <v>65561.400599999994</v>
      </c>
      <c r="F28" s="32">
        <v>7085.6615000000002</v>
      </c>
      <c r="G28" s="32">
        <v>65561.400599999994</v>
      </c>
      <c r="H28" s="32">
        <v>9.7535417058524101E-2</v>
      </c>
    </row>
    <row r="29" spans="1:8" ht="14.25">
      <c r="A29" s="32">
        <v>28</v>
      </c>
      <c r="B29" s="33">
        <v>75</v>
      </c>
      <c r="C29" s="32">
        <v>305</v>
      </c>
      <c r="D29" s="32">
        <v>181479.48717948701</v>
      </c>
      <c r="E29" s="32">
        <v>172531.44871794901</v>
      </c>
      <c r="F29" s="32">
        <v>8948.0384615384592</v>
      </c>
      <c r="G29" s="32">
        <v>172531.44871794901</v>
      </c>
      <c r="H29" s="32">
        <v>4.9306059878208998E-2</v>
      </c>
    </row>
    <row r="30" spans="1:8" ht="14.25">
      <c r="A30" s="32">
        <v>29</v>
      </c>
      <c r="B30" s="33">
        <v>76</v>
      </c>
      <c r="C30" s="32">
        <v>1552</v>
      </c>
      <c r="D30" s="32">
        <v>260892.226999145</v>
      </c>
      <c r="E30" s="32">
        <v>242769.26807265001</v>
      </c>
      <c r="F30" s="32">
        <v>18122.958926495699</v>
      </c>
      <c r="G30" s="32">
        <v>242769.26807265001</v>
      </c>
      <c r="H30" s="32">
        <v>6.9465308088903305E-2</v>
      </c>
    </row>
    <row r="31" spans="1:8" ht="14.25">
      <c r="A31" s="32">
        <v>30</v>
      </c>
      <c r="B31" s="33">
        <v>99</v>
      </c>
      <c r="C31" s="32">
        <v>33</v>
      </c>
      <c r="D31" s="32">
        <v>13104.2508131004</v>
      </c>
      <c r="E31" s="32">
        <v>11513.049769306401</v>
      </c>
      <c r="F31" s="32">
        <v>1591.20104379396</v>
      </c>
      <c r="G31" s="32">
        <v>11513.049769306401</v>
      </c>
      <c r="H31" s="32">
        <v>0.12142632695974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2014-03-27T00:27:03Z</dcterms:modified>
</cp:coreProperties>
</file>