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<sst xmlns="http://schemas.openxmlformats.org/spreadsheetml/2006/main" count="109" uniqueCount="71">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</sst>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2" fillId="34" borderId="10" xfId="0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13251810.571</v>
      </c>
      <c r="F3" s="25">
        <f>RA!I7</f>
        <v>1789436.6442</v>
      </c>
      <c r="G3" s="16">
        <f>E3-F3</f>
        <v>11462373.926800001</v>
      </c>
      <c r="H3" s="27">
        <f>RA!J7</f>
        <v>13.503337031665501</v>
      </c>
      <c r="I3" s="20">
        <f>SUM(I4:I39)</f>
        <v>13251813.571979458</v>
      </c>
      <c r="J3" s="21">
        <f>SUM(J4:J39)</f>
        <v>11462373.86927416</v>
      </c>
      <c r="K3" s="22">
        <f>E3-I3</f>
        <v>-3.0009794570505619</v>
      </c>
      <c r="L3" s="22">
        <f>G3-J3</f>
        <v>5.7525841519236565E-2</v>
      </c>
    </row>
    <row r="4" spans="1:12">
      <c r="A4" s="59">
        <f>RA!A8</f>
        <v>41730</v>
      </c>
      <c r="B4" s="12">
        <v>12</v>
      </c>
      <c r="C4" s="56" t="s">
        <v>6</v>
      </c>
      <c r="D4" s="56"/>
      <c r="E4" s="15">
        <f>VLOOKUP(C4,RA!B8:D39,3,0)</f>
        <v>475480.90990000003</v>
      </c>
      <c r="F4" s="25">
        <f>VLOOKUP(C4,RA!B8:I43,8,0)</f>
        <v>124178.03290000001</v>
      </c>
      <c r="G4" s="16">
        <f t="shared" ref="G4:G39" si="0">E4-F4</f>
        <v>351302.87700000004</v>
      </c>
      <c r="H4" s="27">
        <f>RA!J8</f>
        <v>26.1163025296045</v>
      </c>
      <c r="I4" s="20">
        <f>VLOOKUP(B4,RMS!B:D,3,FALSE)</f>
        <v>475481.26584359002</v>
      </c>
      <c r="J4" s="21">
        <f>VLOOKUP(B4,RMS!B:E,4,FALSE)</f>
        <v>351302.87961538503</v>
      </c>
      <c r="K4" s="22">
        <f t="shared" ref="K4:K39" si="1">E4-I4</f>
        <v>-0.35594358999514952</v>
      </c>
      <c r="L4" s="22">
        <f t="shared" ref="L4:L39" si="2">G4-J4</f>
        <v>-2.615384990349412E-3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77572.021800000002</v>
      </c>
      <c r="F5" s="25">
        <f>VLOOKUP(C5,RA!B9:I44,8,0)</f>
        <v>18585.877899999999</v>
      </c>
      <c r="G5" s="16">
        <f t="shared" si="0"/>
        <v>58986.143900000003</v>
      </c>
      <c r="H5" s="27">
        <f>RA!J9</f>
        <v>23.959512036335799</v>
      </c>
      <c r="I5" s="20">
        <f>VLOOKUP(B5,RMS!B:D,3,FALSE)</f>
        <v>77572.035855737093</v>
      </c>
      <c r="J5" s="21">
        <f>VLOOKUP(B5,RMS!B:E,4,FALSE)</f>
        <v>58986.157355540403</v>
      </c>
      <c r="K5" s="22">
        <f t="shared" si="1"/>
        <v>-1.4055737090529874E-2</v>
      </c>
      <c r="L5" s="22">
        <f t="shared" si="2"/>
        <v>-1.3455540400173049E-2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104422.8366</v>
      </c>
      <c r="F6" s="25">
        <f>VLOOKUP(C6,RA!B10:I45,8,0)</f>
        <v>32407.088500000002</v>
      </c>
      <c r="G6" s="16">
        <f t="shared" si="0"/>
        <v>72015.748099999997</v>
      </c>
      <c r="H6" s="27">
        <f>RA!J10</f>
        <v>31.034483983745801</v>
      </c>
      <c r="I6" s="20">
        <f>VLOOKUP(B6,RMS!B:D,3,FALSE)</f>
        <v>104424.688782051</v>
      </c>
      <c r="J6" s="21">
        <f>VLOOKUP(B6,RMS!B:E,4,FALSE)</f>
        <v>72015.747619658097</v>
      </c>
      <c r="K6" s="22">
        <f t="shared" si="1"/>
        <v>-1.852182051006821</v>
      </c>
      <c r="L6" s="22">
        <f t="shared" si="2"/>
        <v>4.8034189967438579E-4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39555.5602</v>
      </c>
      <c r="F7" s="25">
        <f>VLOOKUP(C7,RA!B11:I46,8,0)</f>
        <v>10502.0056</v>
      </c>
      <c r="G7" s="16">
        <f t="shared" si="0"/>
        <v>29053.554599999999</v>
      </c>
      <c r="H7" s="27">
        <f>RA!J11</f>
        <v>26.550011039914398</v>
      </c>
      <c r="I7" s="20">
        <f>VLOOKUP(B7,RMS!B:D,3,FALSE)</f>
        <v>39555.578419658101</v>
      </c>
      <c r="J7" s="21">
        <f>VLOOKUP(B7,RMS!B:E,4,FALSE)</f>
        <v>29053.554429059801</v>
      </c>
      <c r="K7" s="22">
        <f t="shared" si="1"/>
        <v>-1.8219658100861125E-2</v>
      </c>
      <c r="L7" s="22">
        <f t="shared" si="2"/>
        <v>1.7094019858632237E-4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80670.278099999996</v>
      </c>
      <c r="F8" s="25">
        <f>VLOOKUP(C8,RA!B12:I47,8,0)</f>
        <v>19032.1495</v>
      </c>
      <c r="G8" s="16">
        <f t="shared" si="0"/>
        <v>61638.128599999996</v>
      </c>
      <c r="H8" s="27">
        <f>RA!J12</f>
        <v>23.592517527220501</v>
      </c>
      <c r="I8" s="20">
        <f>VLOOKUP(B8,RMS!B:D,3,FALSE)</f>
        <v>80670.275352991506</v>
      </c>
      <c r="J8" s="21">
        <f>VLOOKUP(B8,RMS!B:E,4,FALSE)</f>
        <v>61638.128539316203</v>
      </c>
      <c r="K8" s="22">
        <f t="shared" si="1"/>
        <v>2.7470084896776825E-3</v>
      </c>
      <c r="L8" s="22">
        <f t="shared" si="2"/>
        <v>6.0683792980853468E-5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218529.1335</v>
      </c>
      <c r="F9" s="25">
        <f>VLOOKUP(C9,RA!B13:I48,8,0)</f>
        <v>63881.0311</v>
      </c>
      <c r="G9" s="16">
        <f t="shared" si="0"/>
        <v>154648.1024</v>
      </c>
      <c r="H9" s="27">
        <f>RA!J13</f>
        <v>29.232272181228399</v>
      </c>
      <c r="I9" s="20">
        <f>VLOOKUP(B9,RMS!B:D,3,FALSE)</f>
        <v>218529.28602820501</v>
      </c>
      <c r="J9" s="21">
        <f>VLOOKUP(B9,RMS!B:E,4,FALSE)</f>
        <v>154648.102602564</v>
      </c>
      <c r="K9" s="22">
        <f t="shared" si="1"/>
        <v>-0.15252820501336828</v>
      </c>
      <c r="L9" s="22">
        <f t="shared" si="2"/>
        <v>-2.0256399875506759E-4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115795.9624</v>
      </c>
      <c r="F10" s="25">
        <f>VLOOKUP(C10,RA!B14:I49,8,0)</f>
        <v>25859.347300000001</v>
      </c>
      <c r="G10" s="16">
        <f t="shared" si="0"/>
        <v>89936.615099999995</v>
      </c>
      <c r="H10" s="27">
        <f>RA!J14</f>
        <v>22.331821217282801</v>
      </c>
      <c r="I10" s="20">
        <f>VLOOKUP(B10,RMS!B:D,3,FALSE)</f>
        <v>115795.956941026</v>
      </c>
      <c r="J10" s="21">
        <f>VLOOKUP(B10,RMS!B:E,4,FALSE)</f>
        <v>89936.612683760701</v>
      </c>
      <c r="K10" s="22">
        <f t="shared" si="1"/>
        <v>5.4589740029769018E-3</v>
      </c>
      <c r="L10" s="22">
        <f t="shared" si="2"/>
        <v>2.4162392946891487E-3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100753.9837</v>
      </c>
      <c r="F11" s="25">
        <f>VLOOKUP(C11,RA!B15:I50,8,0)</f>
        <v>21590.870999999999</v>
      </c>
      <c r="G11" s="16">
        <f t="shared" si="0"/>
        <v>79163.112699999998</v>
      </c>
      <c r="H11" s="27">
        <f>RA!J15</f>
        <v>21.4292975891533</v>
      </c>
      <c r="I11" s="20">
        <f>VLOOKUP(B11,RMS!B:D,3,FALSE)</f>
        <v>100754.066719658</v>
      </c>
      <c r="J11" s="21">
        <f>VLOOKUP(B11,RMS!B:E,4,FALSE)</f>
        <v>79163.113998290602</v>
      </c>
      <c r="K11" s="22">
        <f t="shared" si="1"/>
        <v>-8.3019658006378449E-2</v>
      </c>
      <c r="L11" s="22">
        <f t="shared" si="2"/>
        <v>-1.2982906046090648E-3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660332.06980000006</v>
      </c>
      <c r="F12" s="25">
        <f>VLOOKUP(C12,RA!B16:I51,8,0)</f>
        <v>50450.424700000003</v>
      </c>
      <c r="G12" s="16">
        <f t="shared" si="0"/>
        <v>609881.64510000008</v>
      </c>
      <c r="H12" s="27">
        <f>RA!J16</f>
        <v>7.6401597025690897</v>
      </c>
      <c r="I12" s="20">
        <f>VLOOKUP(B12,RMS!B:D,3,FALSE)</f>
        <v>660332.04669999995</v>
      </c>
      <c r="J12" s="21">
        <f>VLOOKUP(B12,RMS!B:E,4,FALSE)</f>
        <v>609881.64509999997</v>
      </c>
      <c r="K12" s="22">
        <f t="shared" si="1"/>
        <v>2.310000010766089E-2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541910.73840000003</v>
      </c>
      <c r="F13" s="25">
        <f>VLOOKUP(C13,RA!B17:I52,8,0)</f>
        <v>74579.646299999993</v>
      </c>
      <c r="G13" s="16">
        <f t="shared" si="0"/>
        <v>467331.09210000001</v>
      </c>
      <c r="H13" s="27">
        <f>RA!J17</f>
        <v>13.7623488547574</v>
      </c>
      <c r="I13" s="20">
        <f>VLOOKUP(B13,RMS!B:D,3,FALSE)</f>
        <v>541910.809739316</v>
      </c>
      <c r="J13" s="21">
        <f>VLOOKUP(B13,RMS!B:E,4,FALSE)</f>
        <v>467331.09213675198</v>
      </c>
      <c r="K13" s="22">
        <f t="shared" si="1"/>
        <v>-7.133931596763432E-2</v>
      </c>
      <c r="L13" s="22">
        <f t="shared" si="2"/>
        <v>-3.675196785479784E-5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1507797.0082</v>
      </c>
      <c r="F14" s="25">
        <f>VLOOKUP(C14,RA!B18:I53,8,0)</f>
        <v>200865.14050000001</v>
      </c>
      <c r="G14" s="16">
        <f t="shared" si="0"/>
        <v>1306931.8677000001</v>
      </c>
      <c r="H14" s="27">
        <f>RA!J18</f>
        <v>13.3217627709576</v>
      </c>
      <c r="I14" s="20">
        <f>VLOOKUP(B14,RMS!B:D,3,FALSE)</f>
        <v>1507797.20501026</v>
      </c>
      <c r="J14" s="21">
        <f>VLOOKUP(B14,RMS!B:E,4,FALSE)</f>
        <v>1306931.8613495701</v>
      </c>
      <c r="K14" s="22">
        <f t="shared" si="1"/>
        <v>-0.19681025994941592</v>
      </c>
      <c r="L14" s="22">
        <f t="shared" si="2"/>
        <v>6.3504299614578485E-3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554694.17610000004</v>
      </c>
      <c r="F15" s="25">
        <f>VLOOKUP(C15,RA!B19:I54,8,0)</f>
        <v>68797.110700000005</v>
      </c>
      <c r="G15" s="16">
        <f t="shared" si="0"/>
        <v>485897.06540000002</v>
      </c>
      <c r="H15" s="27">
        <f>RA!J19</f>
        <v>12.402710117439099</v>
      </c>
      <c r="I15" s="20">
        <f>VLOOKUP(B15,RMS!B:D,3,FALSE)</f>
        <v>554694.22344700899</v>
      </c>
      <c r="J15" s="21">
        <f>VLOOKUP(B15,RMS!B:E,4,FALSE)</f>
        <v>485897.06594102603</v>
      </c>
      <c r="K15" s="22">
        <f t="shared" si="1"/>
        <v>-4.7347008949145675E-2</v>
      </c>
      <c r="L15" s="22">
        <f t="shared" si="2"/>
        <v>-5.4102600552141666E-4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725653.63269999996</v>
      </c>
      <c r="F16" s="25">
        <f>VLOOKUP(C16,RA!B20:I55,8,0)</f>
        <v>62089.2889</v>
      </c>
      <c r="G16" s="16">
        <f t="shared" si="0"/>
        <v>663564.34379999992</v>
      </c>
      <c r="H16" s="27">
        <f>RA!J20</f>
        <v>8.5563257871360996</v>
      </c>
      <c r="I16" s="20">
        <f>VLOOKUP(B16,RMS!B:D,3,FALSE)</f>
        <v>725653.70059999998</v>
      </c>
      <c r="J16" s="21">
        <f>VLOOKUP(B16,RMS!B:E,4,FALSE)</f>
        <v>663564.34380000003</v>
      </c>
      <c r="K16" s="22">
        <f t="shared" si="1"/>
        <v>-6.7900000023655593E-2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299990.08260000002</v>
      </c>
      <c r="F17" s="25">
        <f>VLOOKUP(C17,RA!B21:I56,8,0)</f>
        <v>46215.148200000003</v>
      </c>
      <c r="G17" s="16">
        <f t="shared" si="0"/>
        <v>253774.93440000003</v>
      </c>
      <c r="H17" s="27">
        <f>RA!J21</f>
        <v>15.4055586769587</v>
      </c>
      <c r="I17" s="20">
        <f>VLOOKUP(B17,RMS!B:D,3,FALSE)</f>
        <v>299990.00327606802</v>
      </c>
      <c r="J17" s="21">
        <f>VLOOKUP(B17,RMS!B:E,4,FALSE)</f>
        <v>253774.934382051</v>
      </c>
      <c r="K17" s="22">
        <f t="shared" si="1"/>
        <v>7.932393200462684E-2</v>
      </c>
      <c r="L17" s="22">
        <f t="shared" si="2"/>
        <v>1.7949030734598637E-5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925072.49800000002</v>
      </c>
      <c r="F18" s="25">
        <f>VLOOKUP(C18,RA!B22:I57,8,0)</f>
        <v>136532.2709</v>
      </c>
      <c r="G18" s="16">
        <f t="shared" si="0"/>
        <v>788540.22710000002</v>
      </c>
      <c r="H18" s="27">
        <f>RA!J22</f>
        <v>14.7590887411724</v>
      </c>
      <c r="I18" s="20">
        <f>VLOOKUP(B18,RMS!B:D,3,FALSE)</f>
        <v>925072.31386666698</v>
      </c>
      <c r="J18" s="21">
        <f>VLOOKUP(B18,RMS!B:E,4,FALSE)</f>
        <v>788540.22629999998</v>
      </c>
      <c r="K18" s="22">
        <f t="shared" si="1"/>
        <v>0.18413333303760737</v>
      </c>
      <c r="L18" s="22">
        <f t="shared" si="2"/>
        <v>8.0000003799796104E-4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2072606.7205000001</v>
      </c>
      <c r="F19" s="25">
        <f>VLOOKUP(C19,RA!B23:I58,8,0)</f>
        <v>136106.87390000001</v>
      </c>
      <c r="G19" s="16">
        <f t="shared" si="0"/>
        <v>1936499.8466</v>
      </c>
      <c r="H19" s="27">
        <f>RA!J23</f>
        <v>6.5669416466605499</v>
      </c>
      <c r="I19" s="20">
        <f>VLOOKUP(B19,RMS!B:D,3,FALSE)</f>
        <v>2072607.4225504301</v>
      </c>
      <c r="J19" s="21">
        <f>VLOOKUP(B19,RMS!B:E,4,FALSE)</f>
        <v>1936499.8745444401</v>
      </c>
      <c r="K19" s="22">
        <f t="shared" si="1"/>
        <v>-0.70205043000169098</v>
      </c>
      <c r="L19" s="22">
        <f t="shared" si="2"/>
        <v>-2.7944440022110939E-2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207241.25450000001</v>
      </c>
      <c r="F20" s="25">
        <f>VLOOKUP(C20,RA!B24:I59,8,0)</f>
        <v>31724.188600000001</v>
      </c>
      <c r="G20" s="16">
        <f t="shared" si="0"/>
        <v>175517.06590000002</v>
      </c>
      <c r="H20" s="27">
        <f>RA!J24</f>
        <v>15.3078539678498</v>
      </c>
      <c r="I20" s="20">
        <f>VLOOKUP(B20,RMS!B:D,3,FALSE)</f>
        <v>207241.249803199</v>
      </c>
      <c r="J20" s="21">
        <f>VLOOKUP(B20,RMS!B:E,4,FALSE)</f>
        <v>175517.06595025799</v>
      </c>
      <c r="K20" s="22">
        <f t="shared" si="1"/>
        <v>4.6968010137788951E-3</v>
      </c>
      <c r="L20" s="22">
        <f t="shared" si="2"/>
        <v>-5.0257978728041053E-5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166801.9633</v>
      </c>
      <c r="F21" s="25">
        <f>VLOOKUP(C21,RA!B25:I60,8,0)</f>
        <v>16169.880499999999</v>
      </c>
      <c r="G21" s="16">
        <f t="shared" si="0"/>
        <v>150632.0828</v>
      </c>
      <c r="H21" s="27">
        <f>RA!J25</f>
        <v>9.69405885883838</v>
      </c>
      <c r="I21" s="20">
        <f>VLOOKUP(B21,RMS!B:D,3,FALSE)</f>
        <v>166801.96228048601</v>
      </c>
      <c r="J21" s="21">
        <f>VLOOKUP(B21,RMS!B:E,4,FALSE)</f>
        <v>150632.07943715301</v>
      </c>
      <c r="K21" s="22">
        <f t="shared" si="1"/>
        <v>1.0195139911957085E-3</v>
      </c>
      <c r="L21" s="22">
        <f t="shared" si="2"/>
        <v>3.3628469973336905E-3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496230.95020000002</v>
      </c>
      <c r="F22" s="25">
        <f>VLOOKUP(C22,RA!B26:I61,8,0)</f>
        <v>108998.3403</v>
      </c>
      <c r="G22" s="16">
        <f t="shared" si="0"/>
        <v>387232.60990000004</v>
      </c>
      <c r="H22" s="27">
        <f>RA!J26</f>
        <v>21.9652442589624</v>
      </c>
      <c r="I22" s="20">
        <f>VLOOKUP(B22,RMS!B:D,3,FALSE)</f>
        <v>496230.92613540601</v>
      </c>
      <c r="J22" s="21">
        <f>VLOOKUP(B22,RMS!B:E,4,FALSE)</f>
        <v>387232.642797746</v>
      </c>
      <c r="K22" s="22">
        <f t="shared" si="1"/>
        <v>2.4064594006631523E-2</v>
      </c>
      <c r="L22" s="22">
        <f t="shared" si="2"/>
        <v>-3.289774595759809E-2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235705.89679999999</v>
      </c>
      <c r="F23" s="25">
        <f>VLOOKUP(C23,RA!B27:I62,8,0)</f>
        <v>75898.697899999999</v>
      </c>
      <c r="G23" s="16">
        <f t="shared" si="0"/>
        <v>159807.19889999999</v>
      </c>
      <c r="H23" s="27">
        <f>RA!J27</f>
        <v>32.200593591598299</v>
      </c>
      <c r="I23" s="20">
        <f>VLOOKUP(B23,RMS!B:D,3,FALSE)</f>
        <v>235705.92770673899</v>
      </c>
      <c r="J23" s="21">
        <f>VLOOKUP(B23,RMS!B:E,4,FALSE)</f>
        <v>159807.20112145299</v>
      </c>
      <c r="K23" s="22">
        <f t="shared" si="1"/>
        <v>-3.0906739004421979E-2</v>
      </c>
      <c r="L23" s="22">
        <f t="shared" si="2"/>
        <v>-2.2214530035853386E-3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686922.64210000006</v>
      </c>
      <c r="F24" s="25">
        <f>VLOOKUP(C24,RA!B28:I63,8,0)</f>
        <v>69181.904599999994</v>
      </c>
      <c r="G24" s="16">
        <f t="shared" si="0"/>
        <v>617740.73750000005</v>
      </c>
      <c r="H24" s="27">
        <f>RA!J28</f>
        <v>10.0712802810667</v>
      </c>
      <c r="I24" s="20">
        <f>VLOOKUP(B24,RMS!B:D,3,FALSE)</f>
        <v>686922.64227699104</v>
      </c>
      <c r="J24" s="21">
        <f>VLOOKUP(B24,RMS!B:E,4,FALSE)</f>
        <v>617740.74614631699</v>
      </c>
      <c r="K24" s="22">
        <f t="shared" si="1"/>
        <v>-1.769909868016839E-4</v>
      </c>
      <c r="L24" s="22">
        <f t="shared" si="2"/>
        <v>-8.6463169427588582E-3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572608.67669999995</v>
      </c>
      <c r="F25" s="25">
        <f>VLOOKUP(C25,RA!B29:I64,8,0)</f>
        <v>89789.403900000005</v>
      </c>
      <c r="G25" s="16">
        <f t="shared" si="0"/>
        <v>482819.27279999992</v>
      </c>
      <c r="H25" s="27">
        <f>RA!J29</f>
        <v>15.68076202014</v>
      </c>
      <c r="I25" s="20">
        <f>VLOOKUP(B25,RMS!B:D,3,FALSE)</f>
        <v>572608.67499292002</v>
      </c>
      <c r="J25" s="21">
        <f>VLOOKUP(B25,RMS!B:E,4,FALSE)</f>
        <v>482819.24254143098</v>
      </c>
      <c r="K25" s="22">
        <f t="shared" si="1"/>
        <v>1.7070799367502332E-3</v>
      </c>
      <c r="L25" s="22">
        <f t="shared" si="2"/>
        <v>3.0258568935096264E-2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904440.57860000001</v>
      </c>
      <c r="F26" s="25">
        <f>VLOOKUP(C26,RA!B30:I65,8,0)</f>
        <v>160945.82670000001</v>
      </c>
      <c r="G26" s="16">
        <f t="shared" si="0"/>
        <v>743494.75190000003</v>
      </c>
      <c r="H26" s="27">
        <f>RA!J30</f>
        <v>17.795069185101202</v>
      </c>
      <c r="I26" s="20">
        <f>VLOOKUP(B26,RMS!B:D,3,FALSE)</f>
        <v>904440.54619646003</v>
      </c>
      <c r="J26" s="21">
        <f>VLOOKUP(B26,RMS!B:E,4,FALSE)</f>
        <v>743494.7478134</v>
      </c>
      <c r="K26" s="22">
        <f t="shared" si="1"/>
        <v>3.2403539982624352E-2</v>
      </c>
      <c r="L26" s="22">
        <f t="shared" si="2"/>
        <v>4.0866000344976783E-3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756742.30839999998</v>
      </c>
      <c r="F27" s="25">
        <f>VLOOKUP(C27,RA!B31:I66,8,0)</f>
        <v>61545.046900000001</v>
      </c>
      <c r="G27" s="16">
        <f t="shared" si="0"/>
        <v>695197.26150000002</v>
      </c>
      <c r="H27" s="27">
        <f>RA!J31</f>
        <v>8.1328936173961708</v>
      </c>
      <c r="I27" s="20">
        <f>VLOOKUP(B27,RMS!B:D,3,FALSE)</f>
        <v>756742.31227787596</v>
      </c>
      <c r="J27" s="21">
        <f>VLOOKUP(B27,RMS!B:E,4,FALSE)</f>
        <v>695197.18223008804</v>
      </c>
      <c r="K27" s="22">
        <f t="shared" si="1"/>
        <v>-3.8778759771957994E-3</v>
      </c>
      <c r="L27" s="22">
        <f t="shared" si="2"/>
        <v>7.9269911977462471E-2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126567.24980000001</v>
      </c>
      <c r="F28" s="25">
        <f>VLOOKUP(C28,RA!B32:I67,8,0)</f>
        <v>40196.407800000001</v>
      </c>
      <c r="G28" s="16">
        <f t="shared" si="0"/>
        <v>86370.842000000004</v>
      </c>
      <c r="H28" s="27">
        <f>RA!J32</f>
        <v>31.758932791474798</v>
      </c>
      <c r="I28" s="20">
        <f>VLOOKUP(B28,RMS!B:D,3,FALSE)</f>
        <v>126567.01779567399</v>
      </c>
      <c r="J28" s="21">
        <f>VLOOKUP(B28,RMS!B:E,4,FALSE)</f>
        <v>86370.827206881906</v>
      </c>
      <c r="K28" s="22">
        <f t="shared" si="1"/>
        <v>0.23200432601151988</v>
      </c>
      <c r="L28" s="22">
        <f t="shared" si="2"/>
        <v>1.4793118098168634E-2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53.846600000000002</v>
      </c>
      <c r="F29" s="25">
        <f>VLOOKUP(C29,RA!B33:I68,8,0)</f>
        <v>10.484400000000001</v>
      </c>
      <c r="G29" s="16">
        <f t="shared" si="0"/>
        <v>43.362200000000001</v>
      </c>
      <c r="H29" s="27">
        <f>RA!J33</f>
        <v>19.470867241385701</v>
      </c>
      <c r="I29" s="20">
        <f>VLOOKUP(B29,RMS!B:D,3,FALSE)</f>
        <v>53.846400000000003</v>
      </c>
      <c r="J29" s="21">
        <f>VLOOKUP(B29,RMS!B:E,4,FALSE)</f>
        <v>43.362200000000001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81469.580799999996</v>
      </c>
      <c r="F31" s="25">
        <f>VLOOKUP(C31,RA!B35:I70,8,0)</f>
        <v>10718.7143</v>
      </c>
      <c r="G31" s="16">
        <f t="shared" si="0"/>
        <v>70750.866500000004</v>
      </c>
      <c r="H31" s="27">
        <f>RA!J35</f>
        <v>13.1567073191568</v>
      </c>
      <c r="I31" s="20">
        <f>VLOOKUP(B31,RMS!B:D,3,FALSE)</f>
        <v>81469.580300000001</v>
      </c>
      <c r="J31" s="21">
        <f>VLOOKUP(B31,RMS!B:E,4,FALSE)</f>
        <v>70750.859400000001</v>
      </c>
      <c r="K31" s="22">
        <f t="shared" si="1"/>
        <v>4.999999946448952E-4</v>
      </c>
      <c r="L31" s="22">
        <f t="shared" si="2"/>
        <v>7.100000002537854E-3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4.4910064885274696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7.1642551204668203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9.4530448812928398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181385.4694</v>
      </c>
      <c r="F35" s="25">
        <f>VLOOKUP(C35,RA!B8:I74,8,0)</f>
        <v>8146.0331999999999</v>
      </c>
      <c r="G35" s="16">
        <f t="shared" si="0"/>
        <v>173239.4362</v>
      </c>
      <c r="H35" s="27">
        <f>RA!J39</f>
        <v>0</v>
      </c>
      <c r="I35" s="20">
        <f>VLOOKUP(B35,RMS!B:D,3,FALSE)</f>
        <v>181385.47008547001</v>
      </c>
      <c r="J35" s="21">
        <f>VLOOKUP(B35,RMS!B:E,4,FALSE)</f>
        <v>173239.44017094001</v>
      </c>
      <c r="K35" s="22">
        <f t="shared" si="1"/>
        <v>-6.8547000410035253E-4</v>
      </c>
      <c r="L35" s="22">
        <f t="shared" si="2"/>
        <v>-3.9709400152787566E-3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314997.35869999998</v>
      </c>
      <c r="F36" s="25">
        <f>VLOOKUP(C36,RA!B8:I75,8,0)</f>
        <v>22567.214400000001</v>
      </c>
      <c r="G36" s="16">
        <f t="shared" si="0"/>
        <v>292430.14429999999</v>
      </c>
      <c r="H36" s="27">
        <f>RA!J40</f>
        <v>0</v>
      </c>
      <c r="I36" s="20">
        <f>VLOOKUP(B36,RMS!B:D,3,FALSE)</f>
        <v>314997.35393162398</v>
      </c>
      <c r="J36" s="21">
        <f>VLOOKUP(B36,RMS!B:E,4,FALSE)</f>
        <v>292430.14143675199</v>
      </c>
      <c r="K36" s="22">
        <f t="shared" si="1"/>
        <v>4.7683760058134794E-3</v>
      </c>
      <c r="L36" s="22">
        <f t="shared" si="2"/>
        <v>2.8632479952648282E-3</v>
      </c>
    </row>
    <row r="37" spans="1:12">
      <c r="A37" s="59"/>
      <c r="B37" s="12">
        <v>77</v>
      </c>
      <c r="C37" s="56" t="s">
        <v>40</v>
      </c>
      <c r="D37" s="56"/>
      <c r="E37" s="15" t="e">
        <f>VLOOKUP(C37,RA!B9:D72,3,0)</f>
        <v>#N/A</v>
      </c>
      <c r="F37" s="25" t="e">
        <f>VLOOKUP(C37,RA!B9:I76,8,0)</f>
        <v>#N/A</v>
      </c>
      <c r="G37" s="16" t="e">
        <f t="shared" si="0"/>
        <v>#N/A</v>
      </c>
      <c r="H37" s="27">
        <f>RA!J41</f>
        <v>0</v>
      </c>
      <c r="I37" s="20">
        <v>0</v>
      </c>
      <c r="J37" s="21">
        <v>0</v>
      </c>
      <c r="K37" s="22" t="e">
        <f t="shared" si="1"/>
        <v>#N/A</v>
      </c>
      <c r="L37" s="22" t="e">
        <f t="shared" si="2"/>
        <v>#N/A</v>
      </c>
    </row>
    <row r="38" spans="1:12">
      <c r="A38" s="59"/>
      <c r="B38" s="12">
        <v>78</v>
      </c>
      <c r="C38" s="56" t="s">
        <v>41</v>
      </c>
      <c r="D38" s="56"/>
      <c r="E38" s="15" t="e">
        <f>VLOOKUP(C38,RA!B10:D73,3,0)</f>
        <v>#N/A</v>
      </c>
      <c r="F38" s="25" t="e">
        <f>VLOOKUP(C38,RA!B10:I77,8,0)</f>
        <v>#N/A</v>
      </c>
      <c r="G38" s="16" t="e">
        <f t="shared" si="0"/>
        <v>#N/A</v>
      </c>
      <c r="H38" s="27">
        <f>RA!J42</f>
        <v>0</v>
      </c>
      <c r="I38" s="20">
        <v>0</v>
      </c>
      <c r="J38" s="21">
        <v>0</v>
      </c>
      <c r="K38" s="22" t="e">
        <f t="shared" si="1"/>
        <v>#N/A</v>
      </c>
      <c r="L38" s="22" t="e">
        <f t="shared" si="2"/>
        <v>#N/A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19805.1826</v>
      </c>
      <c r="F39" s="25">
        <f>VLOOKUP(C39,RA!B8:I78,8,0)</f>
        <v>1872.1928</v>
      </c>
      <c r="G39" s="16">
        <f t="shared" si="0"/>
        <v>17932.989799999999</v>
      </c>
      <c r="H39" s="27">
        <f>RA!J43</f>
        <v>0</v>
      </c>
      <c r="I39" s="20">
        <f>VLOOKUP(B39,RMS!B:D,3,FALSE)</f>
        <v>19805.182663943699</v>
      </c>
      <c r="J39" s="21">
        <f>VLOOKUP(B39,RMS!B:E,4,FALSE)</f>
        <v>17932.9904243249</v>
      </c>
      <c r="K39" s="22">
        <f t="shared" si="1"/>
        <v>-6.3943698478396982E-5</v>
      </c>
      <c r="L39" s="22">
        <f t="shared" si="2"/>
        <v>-6.243249008548446E-4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4" width="11.5" style="34" bestFit="1" customWidth="1"/>
    <col min="5" max="5" width="10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13251810.571</v>
      </c>
      <c r="E7" s="73"/>
      <c r="F7" s="73"/>
      <c r="G7" s="44">
        <v>12211782.168</v>
      </c>
      <c r="H7" s="45">
        <v>8.5165980582696097</v>
      </c>
      <c r="I7" s="44">
        <v>1789436.6442</v>
      </c>
      <c r="J7" s="45">
        <v>13.503337031665501</v>
      </c>
      <c r="K7" s="44">
        <v>1668199.8326000001</v>
      </c>
      <c r="L7" s="45">
        <v>13.6605763978609</v>
      </c>
      <c r="M7" s="45">
        <v>7.2675233045099E-2</v>
      </c>
      <c r="N7" s="44">
        <v>13251810.571</v>
      </c>
      <c r="O7" s="44">
        <v>2158254942.2389998</v>
      </c>
      <c r="P7" s="44">
        <v>804925</v>
      </c>
      <c r="Q7" s="44">
        <v>840630</v>
      </c>
      <c r="R7" s="45">
        <v>-4.2474096808346102</v>
      </c>
      <c r="S7" s="44">
        <v>16.4634103438209</v>
      </c>
      <c r="T7" s="44">
        <v>18.206858380857199</v>
      </c>
      <c r="U7" s="46">
        <v>-10.589835280942999</v>
      </c>
    </row>
    <row r="8" spans="1:23" ht="12" thickBot="1">
      <c r="A8" s="68">
        <v>41730</v>
      </c>
      <c r="B8" s="71" t="s">
        <v>6</v>
      </c>
      <c r="C8" s="72"/>
      <c r="D8" s="47">
        <v>475480.90990000003</v>
      </c>
      <c r="E8" s="50"/>
      <c r="F8" s="50"/>
      <c r="G8" s="47">
        <v>469120.87650000001</v>
      </c>
      <c r="H8" s="48">
        <v>1.35573446388715</v>
      </c>
      <c r="I8" s="47">
        <v>124178.03290000001</v>
      </c>
      <c r="J8" s="48">
        <v>26.1163025296045</v>
      </c>
      <c r="K8" s="47">
        <v>100753.8459</v>
      </c>
      <c r="L8" s="48">
        <v>21.477160993495001</v>
      </c>
      <c r="M8" s="48">
        <v>0.23248925925119401</v>
      </c>
      <c r="N8" s="47">
        <v>475480.90990000003</v>
      </c>
      <c r="O8" s="47">
        <v>89459110.738399997</v>
      </c>
      <c r="P8" s="47">
        <v>21774</v>
      </c>
      <c r="Q8" s="47">
        <v>23549</v>
      </c>
      <c r="R8" s="48">
        <v>-7.5374750520191904</v>
      </c>
      <c r="S8" s="47">
        <v>21.837095154771699</v>
      </c>
      <c r="T8" s="47">
        <v>22.3143586521721</v>
      </c>
      <c r="U8" s="49">
        <v>-2.1855631164204401</v>
      </c>
    </row>
    <row r="9" spans="1:23" ht="12" thickBot="1">
      <c r="A9" s="69"/>
      <c r="B9" s="71" t="s">
        <v>7</v>
      </c>
      <c r="C9" s="72"/>
      <c r="D9" s="47">
        <v>77572.021800000002</v>
      </c>
      <c r="E9" s="50"/>
      <c r="F9" s="50"/>
      <c r="G9" s="47">
        <v>74687.031099999993</v>
      </c>
      <c r="H9" s="48">
        <v>3.86277330549827</v>
      </c>
      <c r="I9" s="47">
        <v>18585.877899999999</v>
      </c>
      <c r="J9" s="48">
        <v>23.959512036335799</v>
      </c>
      <c r="K9" s="47">
        <v>15943.0941</v>
      </c>
      <c r="L9" s="48">
        <v>21.3465361592074</v>
      </c>
      <c r="M9" s="48">
        <v>0.16576354523304199</v>
      </c>
      <c r="N9" s="47">
        <v>77572.021800000002</v>
      </c>
      <c r="O9" s="47">
        <v>14938964.6942</v>
      </c>
      <c r="P9" s="47">
        <v>4472</v>
      </c>
      <c r="Q9" s="47">
        <v>4529</v>
      </c>
      <c r="R9" s="48">
        <v>-1.2585559726208899</v>
      </c>
      <c r="S9" s="47">
        <v>17.346158720930202</v>
      </c>
      <c r="T9" s="47">
        <v>17.094392294104701</v>
      </c>
      <c r="U9" s="49">
        <v>1.45142466915044</v>
      </c>
    </row>
    <row r="10" spans="1:23" ht="12" thickBot="1">
      <c r="A10" s="69"/>
      <c r="B10" s="71" t="s">
        <v>8</v>
      </c>
      <c r="C10" s="72"/>
      <c r="D10" s="47">
        <v>104422.8366</v>
      </c>
      <c r="E10" s="50"/>
      <c r="F10" s="50"/>
      <c r="G10" s="47">
        <v>98643.928</v>
      </c>
      <c r="H10" s="48">
        <v>5.8583520721113196</v>
      </c>
      <c r="I10" s="47">
        <v>32407.088500000002</v>
      </c>
      <c r="J10" s="48">
        <v>31.034483983745801</v>
      </c>
      <c r="K10" s="47">
        <v>26531.341799999998</v>
      </c>
      <c r="L10" s="48">
        <v>26.896071900137599</v>
      </c>
      <c r="M10" s="48">
        <v>0.22146436257513399</v>
      </c>
      <c r="N10" s="47">
        <v>104422.8366</v>
      </c>
      <c r="O10" s="47">
        <v>21072577.201900002</v>
      </c>
      <c r="P10" s="47">
        <v>77342</v>
      </c>
      <c r="Q10" s="47">
        <v>81880</v>
      </c>
      <c r="R10" s="48">
        <v>-5.5422569614069301</v>
      </c>
      <c r="S10" s="47">
        <v>1.35014399162163</v>
      </c>
      <c r="T10" s="47">
        <v>1.32320810454323</v>
      </c>
      <c r="U10" s="49">
        <v>1.9950381030131901</v>
      </c>
    </row>
    <row r="11" spans="1:23" ht="12" thickBot="1">
      <c r="A11" s="69"/>
      <c r="B11" s="71" t="s">
        <v>9</v>
      </c>
      <c r="C11" s="72"/>
      <c r="D11" s="47">
        <v>39555.5602</v>
      </c>
      <c r="E11" s="50"/>
      <c r="F11" s="50"/>
      <c r="G11" s="47">
        <v>36540.882100000003</v>
      </c>
      <c r="H11" s="48">
        <v>8.2501514105484599</v>
      </c>
      <c r="I11" s="47">
        <v>10502.0056</v>
      </c>
      <c r="J11" s="48">
        <v>26.550011039914398</v>
      </c>
      <c r="K11" s="47">
        <v>7404.1264000000001</v>
      </c>
      <c r="L11" s="48">
        <v>20.262582549970801</v>
      </c>
      <c r="M11" s="48">
        <v>0.418399015986545</v>
      </c>
      <c r="N11" s="47">
        <v>39555.5602</v>
      </c>
      <c r="O11" s="47">
        <v>9278449.0081999991</v>
      </c>
      <c r="P11" s="47">
        <v>2336</v>
      </c>
      <c r="Q11" s="47">
        <v>2488</v>
      </c>
      <c r="R11" s="48">
        <v>-6.1093247588424404</v>
      </c>
      <c r="S11" s="47">
        <v>16.933030907534199</v>
      </c>
      <c r="T11" s="47">
        <v>16.454016760450202</v>
      </c>
      <c r="U11" s="49">
        <v>2.8288742263557101</v>
      </c>
    </row>
    <row r="12" spans="1:23" ht="12" thickBot="1">
      <c r="A12" s="69"/>
      <c r="B12" s="71" t="s">
        <v>10</v>
      </c>
      <c r="C12" s="72"/>
      <c r="D12" s="47">
        <v>80670.278099999996</v>
      </c>
      <c r="E12" s="50"/>
      <c r="F12" s="50"/>
      <c r="G12" s="47">
        <v>107955.9914</v>
      </c>
      <c r="H12" s="48">
        <v>-25.274848524988901</v>
      </c>
      <c r="I12" s="47">
        <v>19032.1495</v>
      </c>
      <c r="J12" s="48">
        <v>23.592517527220501</v>
      </c>
      <c r="K12" s="47">
        <v>14318.490400000001</v>
      </c>
      <c r="L12" s="48">
        <v>13.2632660904821</v>
      </c>
      <c r="M12" s="48">
        <v>0.32920084228991098</v>
      </c>
      <c r="N12" s="47">
        <v>80670.278099999996</v>
      </c>
      <c r="O12" s="47">
        <v>25178958.049199998</v>
      </c>
      <c r="P12" s="47">
        <v>780</v>
      </c>
      <c r="Q12" s="47">
        <v>886</v>
      </c>
      <c r="R12" s="48">
        <v>-11.963882618510199</v>
      </c>
      <c r="S12" s="47">
        <v>103.423433461538</v>
      </c>
      <c r="T12" s="47">
        <v>103.675246726862</v>
      </c>
      <c r="U12" s="49">
        <v>-0.24347795939059799</v>
      </c>
    </row>
    <row r="13" spans="1:23" ht="12" thickBot="1">
      <c r="A13" s="69"/>
      <c r="B13" s="71" t="s">
        <v>11</v>
      </c>
      <c r="C13" s="72"/>
      <c r="D13" s="47">
        <v>218529.1335</v>
      </c>
      <c r="E13" s="50"/>
      <c r="F13" s="50"/>
      <c r="G13" s="47">
        <v>191668.12839999999</v>
      </c>
      <c r="H13" s="48">
        <v>14.014330564100201</v>
      </c>
      <c r="I13" s="47">
        <v>63881.0311</v>
      </c>
      <c r="J13" s="48">
        <v>29.232272181228399</v>
      </c>
      <c r="K13" s="47">
        <v>57120.895299999996</v>
      </c>
      <c r="L13" s="48">
        <v>29.801978960629299</v>
      </c>
      <c r="M13" s="48">
        <v>0.118347861399854</v>
      </c>
      <c r="N13" s="47">
        <v>218529.1335</v>
      </c>
      <c r="O13" s="47">
        <v>43954835.988399997</v>
      </c>
      <c r="P13" s="47">
        <v>9314</v>
      </c>
      <c r="Q13" s="47">
        <v>9976</v>
      </c>
      <c r="R13" s="48">
        <v>-6.6359262229350398</v>
      </c>
      <c r="S13" s="47">
        <v>23.462436493450699</v>
      </c>
      <c r="T13" s="47">
        <v>23.385544747393698</v>
      </c>
      <c r="U13" s="49">
        <v>0.32772276689352298</v>
      </c>
    </row>
    <row r="14" spans="1:23" ht="12" thickBot="1">
      <c r="A14" s="69"/>
      <c r="B14" s="71" t="s">
        <v>12</v>
      </c>
      <c r="C14" s="72"/>
      <c r="D14" s="47">
        <v>115795.9624</v>
      </c>
      <c r="E14" s="50"/>
      <c r="F14" s="50"/>
      <c r="G14" s="47">
        <v>111932.567</v>
      </c>
      <c r="H14" s="48">
        <v>3.4515382819729101</v>
      </c>
      <c r="I14" s="47">
        <v>25859.347300000001</v>
      </c>
      <c r="J14" s="48">
        <v>22.331821217282801</v>
      </c>
      <c r="K14" s="47">
        <v>20844.5628</v>
      </c>
      <c r="L14" s="48">
        <v>18.622428984408099</v>
      </c>
      <c r="M14" s="48">
        <v>0.24057997992646801</v>
      </c>
      <c r="N14" s="47">
        <v>115795.9624</v>
      </c>
      <c r="O14" s="47">
        <v>18752209.068599999</v>
      </c>
      <c r="P14" s="47">
        <v>1850</v>
      </c>
      <c r="Q14" s="47">
        <v>2111</v>
      </c>
      <c r="R14" s="48">
        <v>-12.363808621506401</v>
      </c>
      <c r="S14" s="47">
        <v>62.5924121081081</v>
      </c>
      <c r="T14" s="47">
        <v>63.532871056371398</v>
      </c>
      <c r="U14" s="49">
        <v>-1.5025127113474399</v>
      </c>
    </row>
    <row r="15" spans="1:23" ht="12" thickBot="1">
      <c r="A15" s="69"/>
      <c r="B15" s="71" t="s">
        <v>13</v>
      </c>
      <c r="C15" s="72"/>
      <c r="D15" s="47">
        <v>100753.9837</v>
      </c>
      <c r="E15" s="50"/>
      <c r="F15" s="50"/>
      <c r="G15" s="47">
        <v>72010.504300000001</v>
      </c>
      <c r="H15" s="48">
        <v>39.915675746767398</v>
      </c>
      <c r="I15" s="47">
        <v>21590.870999999999</v>
      </c>
      <c r="J15" s="48">
        <v>21.4292975891533</v>
      </c>
      <c r="K15" s="47">
        <v>15559.138999999999</v>
      </c>
      <c r="L15" s="48">
        <v>21.606763001102902</v>
      </c>
      <c r="M15" s="48">
        <v>0.38766489585316999</v>
      </c>
      <c r="N15" s="47">
        <v>100753.9837</v>
      </c>
      <c r="O15" s="47">
        <v>13743055.181700001</v>
      </c>
      <c r="P15" s="47">
        <v>3798</v>
      </c>
      <c r="Q15" s="47">
        <v>4202</v>
      </c>
      <c r="R15" s="48">
        <v>-9.6144693003331696</v>
      </c>
      <c r="S15" s="47">
        <v>26.528168430752999</v>
      </c>
      <c r="T15" s="47">
        <v>26.776128795811498</v>
      </c>
      <c r="U15" s="49">
        <v>-0.93470593609108299</v>
      </c>
    </row>
    <row r="16" spans="1:23" ht="12" thickBot="1">
      <c r="A16" s="69"/>
      <c r="B16" s="71" t="s">
        <v>14</v>
      </c>
      <c r="C16" s="72"/>
      <c r="D16" s="47">
        <v>660332.06980000006</v>
      </c>
      <c r="E16" s="50"/>
      <c r="F16" s="50"/>
      <c r="G16" s="47">
        <v>614130.76029999997</v>
      </c>
      <c r="H16" s="48">
        <v>7.5230410991676804</v>
      </c>
      <c r="I16" s="47">
        <v>50450.424700000003</v>
      </c>
      <c r="J16" s="48">
        <v>7.6401597025690897</v>
      </c>
      <c r="K16" s="47">
        <v>34445.449399999998</v>
      </c>
      <c r="L16" s="48">
        <v>5.6088135665397303</v>
      </c>
      <c r="M16" s="48">
        <v>0.46464701662449498</v>
      </c>
      <c r="N16" s="47">
        <v>660332.06980000006</v>
      </c>
      <c r="O16" s="47">
        <v>105311027.1269</v>
      </c>
      <c r="P16" s="47">
        <v>38609</v>
      </c>
      <c r="Q16" s="47">
        <v>39285</v>
      </c>
      <c r="R16" s="48">
        <v>-1.72075855924653</v>
      </c>
      <c r="S16" s="47">
        <v>17.1030606801523</v>
      </c>
      <c r="T16" s="47">
        <v>19.386987040855299</v>
      </c>
      <c r="U16" s="49">
        <v>-13.353904329845699</v>
      </c>
    </row>
    <row r="17" spans="1:21" ht="12" thickBot="1">
      <c r="A17" s="69"/>
      <c r="B17" s="71" t="s">
        <v>15</v>
      </c>
      <c r="C17" s="72"/>
      <c r="D17" s="47">
        <v>541910.73840000003</v>
      </c>
      <c r="E17" s="50"/>
      <c r="F17" s="50"/>
      <c r="G17" s="47">
        <v>386008.7623</v>
      </c>
      <c r="H17" s="48">
        <v>40.388196156758603</v>
      </c>
      <c r="I17" s="47">
        <v>74579.646299999993</v>
      </c>
      <c r="J17" s="48">
        <v>13.7623488547574</v>
      </c>
      <c r="K17" s="47">
        <v>57960.9516</v>
      </c>
      <c r="L17" s="48">
        <v>15.0154497153496</v>
      </c>
      <c r="M17" s="48">
        <v>0.28672225422882802</v>
      </c>
      <c r="N17" s="47">
        <v>541910.73840000003</v>
      </c>
      <c r="O17" s="47">
        <v>124855770.95909999</v>
      </c>
      <c r="P17" s="47">
        <v>11209</v>
      </c>
      <c r="Q17" s="47">
        <v>11486</v>
      </c>
      <c r="R17" s="48">
        <v>-2.4116315514539401</v>
      </c>
      <c r="S17" s="47">
        <v>48.346037862431999</v>
      </c>
      <c r="T17" s="47">
        <v>57.780642826049103</v>
      </c>
      <c r="U17" s="49">
        <v>-19.514742842967099</v>
      </c>
    </row>
    <row r="18" spans="1:21" ht="12" thickBot="1">
      <c r="A18" s="69"/>
      <c r="B18" s="71" t="s">
        <v>16</v>
      </c>
      <c r="C18" s="72"/>
      <c r="D18" s="47">
        <v>1507797.0082</v>
      </c>
      <c r="E18" s="50"/>
      <c r="F18" s="50"/>
      <c r="G18" s="47">
        <v>1422381.6292000001</v>
      </c>
      <c r="H18" s="48">
        <v>6.0050957666010198</v>
      </c>
      <c r="I18" s="47">
        <v>200865.14050000001</v>
      </c>
      <c r="J18" s="48">
        <v>13.3217627709576</v>
      </c>
      <c r="K18" s="47">
        <v>228285.9253</v>
      </c>
      <c r="L18" s="48">
        <v>16.049555239854801</v>
      </c>
      <c r="M18" s="48">
        <v>-0.120115967569903</v>
      </c>
      <c r="N18" s="47">
        <v>1507797.0082</v>
      </c>
      <c r="O18" s="47">
        <v>303417271.32270002</v>
      </c>
      <c r="P18" s="47">
        <v>74687</v>
      </c>
      <c r="Q18" s="47">
        <v>78544</v>
      </c>
      <c r="R18" s="48">
        <v>-4.9106233448767496</v>
      </c>
      <c r="S18" s="47">
        <v>20.188212248450199</v>
      </c>
      <c r="T18" s="47">
        <v>31.387595018079001</v>
      </c>
      <c r="U18" s="49">
        <v>-55.4748614280524</v>
      </c>
    </row>
    <row r="19" spans="1:21" ht="12" thickBot="1">
      <c r="A19" s="69"/>
      <c r="B19" s="71" t="s">
        <v>17</v>
      </c>
      <c r="C19" s="72"/>
      <c r="D19" s="47">
        <v>554694.17610000004</v>
      </c>
      <c r="E19" s="50"/>
      <c r="F19" s="50"/>
      <c r="G19" s="47">
        <v>568116.92429999996</v>
      </c>
      <c r="H19" s="48">
        <v>-2.3626735317802101</v>
      </c>
      <c r="I19" s="47">
        <v>68797.110700000005</v>
      </c>
      <c r="J19" s="48">
        <v>12.402710117439099</v>
      </c>
      <c r="K19" s="47">
        <v>71286.390100000004</v>
      </c>
      <c r="L19" s="48">
        <v>12.5478377867082</v>
      </c>
      <c r="M19" s="48">
        <v>-3.4919420053505998E-2</v>
      </c>
      <c r="N19" s="47">
        <v>554694.17610000004</v>
      </c>
      <c r="O19" s="47">
        <v>92032307.141299993</v>
      </c>
      <c r="P19" s="47">
        <v>11648</v>
      </c>
      <c r="Q19" s="47">
        <v>12400</v>
      </c>
      <c r="R19" s="48">
        <v>-6.0645161290322598</v>
      </c>
      <c r="S19" s="47">
        <v>47.621409349244502</v>
      </c>
      <c r="T19" s="47">
        <v>48.161281540322598</v>
      </c>
      <c r="U19" s="49">
        <v>-1.1336753751212501</v>
      </c>
    </row>
    <row r="20" spans="1:21" ht="12" thickBot="1">
      <c r="A20" s="69"/>
      <c r="B20" s="71" t="s">
        <v>18</v>
      </c>
      <c r="C20" s="72"/>
      <c r="D20" s="47">
        <v>725653.63269999996</v>
      </c>
      <c r="E20" s="50"/>
      <c r="F20" s="50"/>
      <c r="G20" s="47">
        <v>705448.97820000001</v>
      </c>
      <c r="H20" s="48">
        <v>2.8640844517988402</v>
      </c>
      <c r="I20" s="47">
        <v>62089.2889</v>
      </c>
      <c r="J20" s="48">
        <v>8.5563257871360996</v>
      </c>
      <c r="K20" s="47">
        <v>57663.853199999998</v>
      </c>
      <c r="L20" s="48">
        <v>8.1740643167608198</v>
      </c>
      <c r="M20" s="48">
        <v>7.6745403826048997E-2</v>
      </c>
      <c r="N20" s="47">
        <v>725653.63269999996</v>
      </c>
      <c r="O20" s="47">
        <v>125820161.42219999</v>
      </c>
      <c r="P20" s="47">
        <v>31637</v>
      </c>
      <c r="Q20" s="47">
        <v>34217</v>
      </c>
      <c r="R20" s="48">
        <v>-7.5401116404126602</v>
      </c>
      <c r="S20" s="47">
        <v>22.936866096658999</v>
      </c>
      <c r="T20" s="47">
        <v>24.1583567787942</v>
      </c>
      <c r="U20" s="49">
        <v>-5.3254471512702501</v>
      </c>
    </row>
    <row r="21" spans="1:21" ht="12" thickBot="1">
      <c r="A21" s="69"/>
      <c r="B21" s="71" t="s">
        <v>19</v>
      </c>
      <c r="C21" s="72"/>
      <c r="D21" s="47">
        <v>299990.08260000002</v>
      </c>
      <c r="E21" s="50"/>
      <c r="F21" s="50"/>
      <c r="G21" s="47">
        <v>305674.37180000002</v>
      </c>
      <c r="H21" s="48">
        <v>-1.8595897217445501</v>
      </c>
      <c r="I21" s="47">
        <v>46215.148200000003</v>
      </c>
      <c r="J21" s="48">
        <v>15.4055586769587</v>
      </c>
      <c r="K21" s="47">
        <v>47565.415500000003</v>
      </c>
      <c r="L21" s="48">
        <v>15.5608123834214</v>
      </c>
      <c r="M21" s="48">
        <v>-2.8387585513681E-2</v>
      </c>
      <c r="N21" s="47">
        <v>299990.08260000002</v>
      </c>
      <c r="O21" s="47">
        <v>53551042.228399999</v>
      </c>
      <c r="P21" s="47">
        <v>25601</v>
      </c>
      <c r="Q21" s="47">
        <v>27982</v>
      </c>
      <c r="R21" s="48">
        <v>-8.5090415266957393</v>
      </c>
      <c r="S21" s="47">
        <v>11.717904870903499</v>
      </c>
      <c r="T21" s="47">
        <v>11.519253552283599</v>
      </c>
      <c r="U21" s="49">
        <v>1.6952801785679099</v>
      </c>
    </row>
    <row r="22" spans="1:21" ht="12" thickBot="1">
      <c r="A22" s="69"/>
      <c r="B22" s="71" t="s">
        <v>20</v>
      </c>
      <c r="C22" s="72"/>
      <c r="D22" s="47">
        <v>925072.49800000002</v>
      </c>
      <c r="E22" s="50"/>
      <c r="F22" s="50"/>
      <c r="G22" s="47">
        <v>732506.03799999994</v>
      </c>
      <c r="H22" s="48">
        <v>26.288719820764101</v>
      </c>
      <c r="I22" s="47">
        <v>136532.2709</v>
      </c>
      <c r="J22" s="48">
        <v>14.7590887411724</v>
      </c>
      <c r="K22" s="47">
        <v>104678.5534</v>
      </c>
      <c r="L22" s="48">
        <v>14.29046969849</v>
      </c>
      <c r="M22" s="48">
        <v>0.30430032194159101</v>
      </c>
      <c r="N22" s="47">
        <v>925072.49800000002</v>
      </c>
      <c r="O22" s="47">
        <v>140624511.75459999</v>
      </c>
      <c r="P22" s="47">
        <v>57098</v>
      </c>
      <c r="Q22" s="47">
        <v>61947</v>
      </c>
      <c r="R22" s="48">
        <v>-7.82765912796423</v>
      </c>
      <c r="S22" s="47">
        <v>16.201486882202499</v>
      </c>
      <c r="T22" s="47">
        <v>16.199802075968201</v>
      </c>
      <c r="U22" s="49">
        <v>1.0399084026126E-2</v>
      </c>
    </row>
    <row r="23" spans="1:21" ht="12" thickBot="1">
      <c r="A23" s="69"/>
      <c r="B23" s="71" t="s">
        <v>21</v>
      </c>
      <c r="C23" s="72"/>
      <c r="D23" s="47">
        <v>2072606.7205000001</v>
      </c>
      <c r="E23" s="50"/>
      <c r="F23" s="50"/>
      <c r="G23" s="47">
        <v>1800033.4051999999</v>
      </c>
      <c r="H23" s="48">
        <v>15.142680936508199</v>
      </c>
      <c r="I23" s="47">
        <v>136106.87390000001</v>
      </c>
      <c r="J23" s="48">
        <v>6.5669416466605499</v>
      </c>
      <c r="K23" s="47">
        <v>192371.61989999999</v>
      </c>
      <c r="L23" s="48">
        <v>10.6871138804574</v>
      </c>
      <c r="M23" s="48">
        <v>-0.29247945216268401</v>
      </c>
      <c r="N23" s="47">
        <v>2072606.7205000001</v>
      </c>
      <c r="O23" s="47">
        <v>286221866.44029999</v>
      </c>
      <c r="P23" s="47">
        <v>69771</v>
      </c>
      <c r="Q23" s="47">
        <v>74317</v>
      </c>
      <c r="R23" s="48">
        <v>-6.11703917004185</v>
      </c>
      <c r="S23" s="47">
        <v>29.7058479955856</v>
      </c>
      <c r="T23" s="47">
        <v>29.9782551811833</v>
      </c>
      <c r="U23" s="49">
        <v>-0.91701534875633695</v>
      </c>
    </row>
    <row r="24" spans="1:21" ht="12" thickBot="1">
      <c r="A24" s="69"/>
      <c r="B24" s="71" t="s">
        <v>22</v>
      </c>
      <c r="C24" s="72"/>
      <c r="D24" s="47">
        <v>207241.25450000001</v>
      </c>
      <c r="E24" s="50"/>
      <c r="F24" s="50"/>
      <c r="G24" s="47">
        <v>224915.5993</v>
      </c>
      <c r="H24" s="48">
        <v>-7.8582120826690103</v>
      </c>
      <c r="I24" s="47">
        <v>31724.188600000001</v>
      </c>
      <c r="J24" s="48">
        <v>15.3078539678498</v>
      </c>
      <c r="K24" s="47">
        <v>34043.589599999999</v>
      </c>
      <c r="L24" s="48">
        <v>15.136162056323901</v>
      </c>
      <c r="M24" s="48">
        <v>-6.8130330181163004E-2</v>
      </c>
      <c r="N24" s="47">
        <v>207241.25450000001</v>
      </c>
      <c r="O24" s="47">
        <v>34863220.712800004</v>
      </c>
      <c r="P24" s="47">
        <v>24104</v>
      </c>
      <c r="Q24" s="47">
        <v>25088</v>
      </c>
      <c r="R24" s="48">
        <v>-3.9221938775510199</v>
      </c>
      <c r="S24" s="47">
        <v>8.5977951584799204</v>
      </c>
      <c r="T24" s="47">
        <v>8.6735621651785699</v>
      </c>
      <c r="U24" s="49">
        <v>-0.88123763478969497</v>
      </c>
    </row>
    <row r="25" spans="1:21" ht="12" thickBot="1">
      <c r="A25" s="69"/>
      <c r="B25" s="71" t="s">
        <v>23</v>
      </c>
      <c r="C25" s="72"/>
      <c r="D25" s="47">
        <v>166801.9633</v>
      </c>
      <c r="E25" s="50"/>
      <c r="F25" s="50"/>
      <c r="G25" s="47">
        <v>183618.0901</v>
      </c>
      <c r="H25" s="48">
        <v>-9.1582080996713398</v>
      </c>
      <c r="I25" s="47">
        <v>16169.880499999999</v>
      </c>
      <c r="J25" s="48">
        <v>9.69405885883838</v>
      </c>
      <c r="K25" s="47">
        <v>17936.2271</v>
      </c>
      <c r="L25" s="48">
        <v>9.7682244109127705</v>
      </c>
      <c r="M25" s="48">
        <v>-9.8479272711707005E-2</v>
      </c>
      <c r="N25" s="47">
        <v>166801.9633</v>
      </c>
      <c r="O25" s="47">
        <v>37337127.015699998</v>
      </c>
      <c r="P25" s="47">
        <v>13317</v>
      </c>
      <c r="Q25" s="47">
        <v>14081</v>
      </c>
      <c r="R25" s="48">
        <v>-5.4257510120019896</v>
      </c>
      <c r="S25" s="47">
        <v>12.5254909739431</v>
      </c>
      <c r="T25" s="47">
        <v>13.8642986861729</v>
      </c>
      <c r="U25" s="49">
        <v>-10.6886645402956</v>
      </c>
    </row>
    <row r="26" spans="1:21" ht="12" thickBot="1">
      <c r="A26" s="69"/>
      <c r="B26" s="71" t="s">
        <v>24</v>
      </c>
      <c r="C26" s="72"/>
      <c r="D26" s="47">
        <v>496230.95020000002</v>
      </c>
      <c r="E26" s="50"/>
      <c r="F26" s="50"/>
      <c r="G26" s="47">
        <v>391809.66200000001</v>
      </c>
      <c r="H26" s="48">
        <v>26.651024292504498</v>
      </c>
      <c r="I26" s="47">
        <v>108998.3403</v>
      </c>
      <c r="J26" s="48">
        <v>21.9652442589624</v>
      </c>
      <c r="K26" s="47">
        <v>82446.732999999993</v>
      </c>
      <c r="L26" s="48">
        <v>21.042547184556199</v>
      </c>
      <c r="M26" s="48">
        <v>0.32204559639737301</v>
      </c>
      <c r="N26" s="47">
        <v>496230.95020000002</v>
      </c>
      <c r="O26" s="47">
        <v>70026572.449000001</v>
      </c>
      <c r="P26" s="47">
        <v>39907</v>
      </c>
      <c r="Q26" s="47">
        <v>40949</v>
      </c>
      <c r="R26" s="48">
        <v>-2.5446286844611601</v>
      </c>
      <c r="S26" s="47">
        <v>12.434684396221201</v>
      </c>
      <c r="T26" s="47">
        <v>12.6418743266014</v>
      </c>
      <c r="U26" s="49">
        <v>-1.66622588702882</v>
      </c>
    </row>
    <row r="27" spans="1:21" ht="12" thickBot="1">
      <c r="A27" s="69"/>
      <c r="B27" s="71" t="s">
        <v>25</v>
      </c>
      <c r="C27" s="72"/>
      <c r="D27" s="47">
        <v>235705.89679999999</v>
      </c>
      <c r="E27" s="50"/>
      <c r="F27" s="50"/>
      <c r="G27" s="47">
        <v>229087.86480000001</v>
      </c>
      <c r="H27" s="48">
        <v>2.8888618809109499</v>
      </c>
      <c r="I27" s="47">
        <v>75898.697899999999</v>
      </c>
      <c r="J27" s="48">
        <v>32.200593591598299</v>
      </c>
      <c r="K27" s="47">
        <v>65534.473299999998</v>
      </c>
      <c r="L27" s="48">
        <v>28.606697852465199</v>
      </c>
      <c r="M27" s="48">
        <v>0.15814920114723799</v>
      </c>
      <c r="N27" s="47">
        <v>235705.89679999999</v>
      </c>
      <c r="O27" s="47">
        <v>27723376.587699998</v>
      </c>
      <c r="P27" s="47">
        <v>33668</v>
      </c>
      <c r="Q27" s="47">
        <v>35505</v>
      </c>
      <c r="R27" s="48">
        <v>-5.1739191663146</v>
      </c>
      <c r="S27" s="47">
        <v>7.0008879885945099</v>
      </c>
      <c r="T27" s="47">
        <v>7.0900077679200102</v>
      </c>
      <c r="U27" s="49">
        <v>-1.2729782203441899</v>
      </c>
    </row>
    <row r="28" spans="1:21" ht="12" thickBot="1">
      <c r="A28" s="69"/>
      <c r="B28" s="71" t="s">
        <v>26</v>
      </c>
      <c r="C28" s="72"/>
      <c r="D28" s="47">
        <v>686922.64210000006</v>
      </c>
      <c r="E28" s="50"/>
      <c r="F28" s="50"/>
      <c r="G28" s="47">
        <v>658585.30350000004</v>
      </c>
      <c r="H28" s="48">
        <v>4.3027590274795902</v>
      </c>
      <c r="I28" s="47">
        <v>69181.904599999994</v>
      </c>
      <c r="J28" s="48">
        <v>10.0712802810667</v>
      </c>
      <c r="K28" s="47">
        <v>74528.213399999993</v>
      </c>
      <c r="L28" s="48">
        <v>11.3164100389009</v>
      </c>
      <c r="M28" s="48">
        <v>-7.1735367803677993E-2</v>
      </c>
      <c r="N28" s="47">
        <v>686922.64210000006</v>
      </c>
      <c r="O28" s="47">
        <v>96573505.714000002</v>
      </c>
      <c r="P28" s="47">
        <v>40783</v>
      </c>
      <c r="Q28" s="47">
        <v>41967</v>
      </c>
      <c r="R28" s="48">
        <v>-2.8212643267329098</v>
      </c>
      <c r="S28" s="47">
        <v>16.843357332712198</v>
      </c>
      <c r="T28" s="47">
        <v>16.819575859604001</v>
      </c>
      <c r="U28" s="49">
        <v>0.141192000136457</v>
      </c>
    </row>
    <row r="29" spans="1:21" ht="12" thickBot="1">
      <c r="A29" s="69"/>
      <c r="B29" s="71" t="s">
        <v>27</v>
      </c>
      <c r="C29" s="72"/>
      <c r="D29" s="47">
        <v>572608.67669999995</v>
      </c>
      <c r="E29" s="50"/>
      <c r="F29" s="50"/>
      <c r="G29" s="47">
        <v>581852.38069999998</v>
      </c>
      <c r="H29" s="48">
        <v>-1.588668244148</v>
      </c>
      <c r="I29" s="47">
        <v>89789.403900000005</v>
      </c>
      <c r="J29" s="48">
        <v>15.68076202014</v>
      </c>
      <c r="K29" s="47">
        <v>89356.002800000002</v>
      </c>
      <c r="L29" s="48">
        <v>15.3571602976858</v>
      </c>
      <c r="M29" s="48">
        <v>4.8502740321769997E-3</v>
      </c>
      <c r="N29" s="47">
        <v>572608.67669999995</v>
      </c>
      <c r="O29" s="47">
        <v>65813964.760799997</v>
      </c>
      <c r="P29" s="47">
        <v>85889</v>
      </c>
      <c r="Q29" s="47">
        <v>89059</v>
      </c>
      <c r="R29" s="48">
        <v>-3.5594381252877301</v>
      </c>
      <c r="S29" s="47">
        <v>6.6668453084795498</v>
      </c>
      <c r="T29" s="47">
        <v>7.1011224457943598</v>
      </c>
      <c r="U29" s="49">
        <v>-6.5139825092755004</v>
      </c>
    </row>
    <row r="30" spans="1:21" ht="12" thickBot="1">
      <c r="A30" s="69"/>
      <c r="B30" s="71" t="s">
        <v>28</v>
      </c>
      <c r="C30" s="72"/>
      <c r="D30" s="47">
        <v>904440.57860000001</v>
      </c>
      <c r="E30" s="50"/>
      <c r="F30" s="50"/>
      <c r="G30" s="47">
        <v>888328.93799999997</v>
      </c>
      <c r="H30" s="48">
        <v>1.81370209961573</v>
      </c>
      <c r="I30" s="47">
        <v>160945.82670000001</v>
      </c>
      <c r="J30" s="48">
        <v>17.795069185101202</v>
      </c>
      <c r="K30" s="47">
        <v>143428.81580000001</v>
      </c>
      <c r="L30" s="48">
        <v>16.1459128105089</v>
      </c>
      <c r="M30" s="48">
        <v>0.122130345999831</v>
      </c>
      <c r="N30" s="47">
        <v>904440.57860000001</v>
      </c>
      <c r="O30" s="47">
        <v>113262216.43780001</v>
      </c>
      <c r="P30" s="47">
        <v>53001</v>
      </c>
      <c r="Q30" s="47">
        <v>56646</v>
      </c>
      <c r="R30" s="48">
        <v>-6.4346997140133499</v>
      </c>
      <c r="S30" s="47">
        <v>17.064594603875399</v>
      </c>
      <c r="T30" s="47">
        <v>16.885439444974001</v>
      </c>
      <c r="U30" s="49">
        <v>1.0498647231892999</v>
      </c>
    </row>
    <row r="31" spans="1:21" ht="12" thickBot="1">
      <c r="A31" s="69"/>
      <c r="B31" s="71" t="s">
        <v>29</v>
      </c>
      <c r="C31" s="72"/>
      <c r="D31" s="47">
        <v>756742.30839999998</v>
      </c>
      <c r="E31" s="50"/>
      <c r="F31" s="50"/>
      <c r="G31" s="47">
        <v>590418.18720000004</v>
      </c>
      <c r="H31" s="48">
        <v>28.170561951821899</v>
      </c>
      <c r="I31" s="47">
        <v>61545.046900000001</v>
      </c>
      <c r="J31" s="48">
        <v>8.1328936173961708</v>
      </c>
      <c r="K31" s="47">
        <v>25054.602999999999</v>
      </c>
      <c r="L31" s="48">
        <v>4.2435350982019999</v>
      </c>
      <c r="M31" s="48">
        <v>1.4564367234236399</v>
      </c>
      <c r="N31" s="47">
        <v>756742.30839999998</v>
      </c>
      <c r="O31" s="47">
        <v>109683924.1578</v>
      </c>
      <c r="P31" s="47">
        <v>37681</v>
      </c>
      <c r="Q31" s="47">
        <v>30610</v>
      </c>
      <c r="R31" s="48">
        <v>23.100294021561599</v>
      </c>
      <c r="S31" s="47">
        <v>20.082861611953</v>
      </c>
      <c r="T31" s="47">
        <v>25.9392617673963</v>
      </c>
      <c r="U31" s="49">
        <v>-29.1611836430605</v>
      </c>
    </row>
    <row r="32" spans="1:21" ht="12" thickBot="1">
      <c r="A32" s="69"/>
      <c r="B32" s="71" t="s">
        <v>30</v>
      </c>
      <c r="C32" s="72"/>
      <c r="D32" s="47">
        <v>126567.24980000001</v>
      </c>
      <c r="E32" s="50"/>
      <c r="F32" s="50"/>
      <c r="G32" s="47">
        <v>116416.90979999999</v>
      </c>
      <c r="H32" s="48">
        <v>8.7189567369876997</v>
      </c>
      <c r="I32" s="47">
        <v>40196.407800000001</v>
      </c>
      <c r="J32" s="48">
        <v>31.758932791474798</v>
      </c>
      <c r="K32" s="47">
        <v>33094.274899999997</v>
      </c>
      <c r="L32" s="48">
        <v>28.427377910008701</v>
      </c>
      <c r="M32" s="48">
        <v>0.214603067190936</v>
      </c>
      <c r="N32" s="47">
        <v>126567.24980000001</v>
      </c>
      <c r="O32" s="47">
        <v>16326559.7382</v>
      </c>
      <c r="P32" s="47">
        <v>26405</v>
      </c>
      <c r="Q32" s="47">
        <v>28025</v>
      </c>
      <c r="R32" s="48">
        <v>-5.7805530776092704</v>
      </c>
      <c r="S32" s="47">
        <v>4.79330618443477</v>
      </c>
      <c r="T32" s="47">
        <v>4.8410248242640499</v>
      </c>
      <c r="U32" s="49">
        <v>-0.99552663637969796</v>
      </c>
    </row>
    <row r="33" spans="1:21" ht="12" thickBot="1">
      <c r="A33" s="69"/>
      <c r="B33" s="71" t="s">
        <v>31</v>
      </c>
      <c r="C33" s="72"/>
      <c r="D33" s="47">
        <v>53.846600000000002</v>
      </c>
      <c r="E33" s="50"/>
      <c r="F33" s="50"/>
      <c r="G33" s="47">
        <v>64.017200000000003</v>
      </c>
      <c r="H33" s="48">
        <v>-15.8872927900627</v>
      </c>
      <c r="I33" s="47">
        <v>10.484400000000001</v>
      </c>
      <c r="J33" s="48">
        <v>19.470867241385701</v>
      </c>
      <c r="K33" s="47">
        <v>12.7781</v>
      </c>
      <c r="L33" s="48">
        <v>19.960416887961401</v>
      </c>
      <c r="M33" s="48">
        <v>-0.17950242993872301</v>
      </c>
      <c r="N33" s="47">
        <v>53.846600000000002</v>
      </c>
      <c r="O33" s="47">
        <v>4140.6202999999996</v>
      </c>
      <c r="P33" s="47">
        <v>11</v>
      </c>
      <c r="Q33" s="47">
        <v>4</v>
      </c>
      <c r="R33" s="48">
        <v>175</v>
      </c>
      <c r="S33" s="47">
        <v>4.8951454545454496</v>
      </c>
      <c r="T33" s="47">
        <v>5.7692500000000004</v>
      </c>
      <c r="U33" s="49">
        <v>-17.8565591885096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81469.580799999996</v>
      </c>
      <c r="E35" s="50"/>
      <c r="F35" s="50"/>
      <c r="G35" s="47">
        <v>73478.387199999997</v>
      </c>
      <c r="H35" s="48">
        <v>10.8755702248184</v>
      </c>
      <c r="I35" s="47">
        <v>10718.7143</v>
      </c>
      <c r="J35" s="48">
        <v>13.1567073191568</v>
      </c>
      <c r="K35" s="47">
        <v>10357.8897</v>
      </c>
      <c r="L35" s="48">
        <v>14.096512042115201</v>
      </c>
      <c r="M35" s="48">
        <v>3.4835725273266997E-2</v>
      </c>
      <c r="N35" s="47">
        <v>81469.580799999996</v>
      </c>
      <c r="O35" s="47">
        <v>20282107.034400001</v>
      </c>
      <c r="P35" s="47">
        <v>6251</v>
      </c>
      <c r="Q35" s="47">
        <v>6676</v>
      </c>
      <c r="R35" s="48">
        <v>-6.36608747753146</v>
      </c>
      <c r="S35" s="47">
        <v>13.0330476403775</v>
      </c>
      <c r="T35" s="47">
        <v>14.5430261533853</v>
      </c>
      <c r="U35" s="49">
        <v>-11.585766849571501</v>
      </c>
    </row>
    <row r="36" spans="1:21" ht="12" thickBot="1">
      <c r="A36" s="69"/>
      <c r="B36" s="71" t="s">
        <v>33</v>
      </c>
      <c r="C36" s="72"/>
      <c r="D36" s="47">
        <v>181385.4694</v>
      </c>
      <c r="E36" s="50"/>
      <c r="F36" s="50"/>
      <c r="G36" s="47">
        <v>277905.98479999998</v>
      </c>
      <c r="H36" s="48">
        <v>-34.731355450823699</v>
      </c>
      <c r="I36" s="47">
        <v>8146.0331999999999</v>
      </c>
      <c r="J36" s="48">
        <v>4.4910064885274696</v>
      </c>
      <c r="K36" s="47">
        <v>13198.061600000001</v>
      </c>
      <c r="L36" s="48">
        <v>4.7491102465814903</v>
      </c>
      <c r="M36" s="48">
        <v>-0.38278563573305302</v>
      </c>
      <c r="N36" s="47">
        <v>181385.4694</v>
      </c>
      <c r="O36" s="47">
        <v>31625154.6382</v>
      </c>
      <c r="P36" s="47">
        <v>320</v>
      </c>
      <c r="Q36" s="47">
        <v>361</v>
      </c>
      <c r="R36" s="48">
        <v>-11.3573407202216</v>
      </c>
      <c r="S36" s="47">
        <v>566.82959187500001</v>
      </c>
      <c r="T36" s="47">
        <v>618.67319944598296</v>
      </c>
      <c r="U36" s="49">
        <v>-9.1462422417805307</v>
      </c>
    </row>
    <row r="37" spans="1:21" ht="12" thickBot="1">
      <c r="A37" s="69"/>
      <c r="B37" s="71" t="s">
        <v>34</v>
      </c>
      <c r="C37" s="72"/>
      <c r="D37" s="47">
        <v>314997.35869999998</v>
      </c>
      <c r="E37" s="50"/>
      <c r="F37" s="50"/>
      <c r="G37" s="47">
        <v>285182.21750000003</v>
      </c>
      <c r="H37" s="48">
        <v>10.4547686953868</v>
      </c>
      <c r="I37" s="47">
        <v>22567.214400000001</v>
      </c>
      <c r="J37" s="48">
        <v>7.1642551204668203</v>
      </c>
      <c r="K37" s="47">
        <v>25338.984199999999</v>
      </c>
      <c r="L37" s="48">
        <v>8.8851908166398896</v>
      </c>
      <c r="M37" s="48">
        <v>-0.109387565741487</v>
      </c>
      <c r="N37" s="47">
        <v>314997.35869999998</v>
      </c>
      <c r="O37" s="47">
        <v>62034042.452200003</v>
      </c>
      <c r="P37" s="47">
        <v>1624</v>
      </c>
      <c r="Q37" s="47">
        <v>1826</v>
      </c>
      <c r="R37" s="48">
        <v>-11.062431544359301</v>
      </c>
      <c r="S37" s="47">
        <v>193.963890825123</v>
      </c>
      <c r="T37" s="47">
        <v>192.52231221248601</v>
      </c>
      <c r="U37" s="49">
        <v>0.74322009447447401</v>
      </c>
    </row>
    <row r="38" spans="1:21" ht="12" thickBot="1">
      <c r="A38" s="70"/>
      <c r="B38" s="71" t="s">
        <v>35</v>
      </c>
      <c r="C38" s="72"/>
      <c r="D38" s="52">
        <v>19805.1826</v>
      </c>
      <c r="E38" s="53"/>
      <c r="F38" s="53"/>
      <c r="G38" s="52">
        <v>13257.8478</v>
      </c>
      <c r="H38" s="54">
        <v>49.384597702200203</v>
      </c>
      <c r="I38" s="52">
        <v>1872.1928</v>
      </c>
      <c r="J38" s="54">
        <v>9.4530448812928398</v>
      </c>
      <c r="K38" s="52">
        <v>1135.5319999999999</v>
      </c>
      <c r="L38" s="54">
        <v>8.5649799057128995</v>
      </c>
      <c r="M38" s="54">
        <v>0.64873627515561005</v>
      </c>
      <c r="N38" s="52">
        <v>19805.1826</v>
      </c>
      <c r="O38" s="52">
        <v>4486908.5939999996</v>
      </c>
      <c r="P38" s="52">
        <v>38</v>
      </c>
      <c r="Q38" s="52">
        <v>34</v>
      </c>
      <c r="R38" s="54">
        <v>11.764705882352899</v>
      </c>
      <c r="S38" s="52">
        <v>521.18901578947396</v>
      </c>
      <c r="T38" s="52">
        <v>1012.21041176471</v>
      </c>
      <c r="U38" s="55">
        <v>-94.211769837753593</v>
      </c>
    </row>
    <row r="39" spans="1:21" ht="12" customHeight="1"/>
  </sheetData>
  <mergeCells count="36">
    <mergeCell ref="A8:A38"/>
    <mergeCell ref="B22:C22"/>
    <mergeCell ref="B23:C23"/>
    <mergeCell ref="B37:C37"/>
    <mergeCell ref="B38:C38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43020</v>
      </c>
      <c r="D2" s="32">
        <v>475481.26584359002</v>
      </c>
      <c r="E2" s="32">
        <v>351302.87961538503</v>
      </c>
      <c r="F2" s="32">
        <v>124178.386228205</v>
      </c>
      <c r="G2" s="32">
        <v>351302.87961538503</v>
      </c>
      <c r="H2" s="32">
        <v>0.261163572886284</v>
      </c>
    </row>
    <row r="3" spans="1:8" ht="14.25">
      <c r="A3" s="32">
        <v>2</v>
      </c>
      <c r="B3" s="33">
        <v>13</v>
      </c>
      <c r="C3" s="32">
        <v>9164.7780000000002</v>
      </c>
      <c r="D3" s="32">
        <v>77572.035855737093</v>
      </c>
      <c r="E3" s="32">
        <v>58986.157355540403</v>
      </c>
      <c r="F3" s="32">
        <v>18585.878500196701</v>
      </c>
      <c r="G3" s="32">
        <v>58986.157355540403</v>
      </c>
      <c r="H3" s="32">
        <v>0.23959508468697799</v>
      </c>
    </row>
    <row r="4" spans="1:8" ht="14.25">
      <c r="A4" s="32">
        <v>3</v>
      </c>
      <c r="B4" s="33">
        <v>14</v>
      </c>
      <c r="C4" s="32">
        <v>93188</v>
      </c>
      <c r="D4" s="32">
        <v>104424.688782051</v>
      </c>
      <c r="E4" s="32">
        <v>72015.747619658097</v>
      </c>
      <c r="F4" s="32">
        <v>32408.941162393199</v>
      </c>
      <c r="G4" s="32">
        <v>72015.747619658097</v>
      </c>
      <c r="H4" s="32">
        <v>0.31035707685981301</v>
      </c>
    </row>
    <row r="5" spans="1:8" ht="14.25">
      <c r="A5" s="32">
        <v>4</v>
      </c>
      <c r="B5" s="33">
        <v>15</v>
      </c>
      <c r="C5" s="32">
        <v>3144</v>
      </c>
      <c r="D5" s="32">
        <v>39555.578419658101</v>
      </c>
      <c r="E5" s="32">
        <v>29053.554429059801</v>
      </c>
      <c r="F5" s="32">
        <v>10502.0239905983</v>
      </c>
      <c r="G5" s="32">
        <v>29053.554429059801</v>
      </c>
      <c r="H5" s="32">
        <v>0.26550045303797298</v>
      </c>
    </row>
    <row r="6" spans="1:8" ht="14.25">
      <c r="A6" s="32">
        <v>5</v>
      </c>
      <c r="B6" s="33">
        <v>16</v>
      </c>
      <c r="C6" s="32">
        <v>2104</v>
      </c>
      <c r="D6" s="32">
        <v>80670.275352991506</v>
      </c>
      <c r="E6" s="32">
        <v>61638.128539316203</v>
      </c>
      <c r="F6" s="32">
        <v>19032.146813675201</v>
      </c>
      <c r="G6" s="32">
        <v>61638.128539316203</v>
      </c>
      <c r="H6" s="32">
        <v>0.235925150005943</v>
      </c>
    </row>
    <row r="7" spans="1:8" ht="14.25">
      <c r="A7" s="32">
        <v>6</v>
      </c>
      <c r="B7" s="33">
        <v>17</v>
      </c>
      <c r="C7" s="32">
        <v>14519</v>
      </c>
      <c r="D7" s="32">
        <v>218529.28602820501</v>
      </c>
      <c r="E7" s="32">
        <v>154648.102602564</v>
      </c>
      <c r="F7" s="32">
        <v>63881.183425641</v>
      </c>
      <c r="G7" s="32">
        <v>154648.102602564</v>
      </c>
      <c r="H7" s="32">
        <v>0.29232321482712398</v>
      </c>
    </row>
    <row r="8" spans="1:8" ht="14.25">
      <c r="A8" s="32">
        <v>7</v>
      </c>
      <c r="B8" s="33">
        <v>18</v>
      </c>
      <c r="C8" s="32">
        <v>32122</v>
      </c>
      <c r="D8" s="32">
        <v>115795.956941026</v>
      </c>
      <c r="E8" s="32">
        <v>89936.612683760701</v>
      </c>
      <c r="F8" s="32">
        <v>25859.344257264998</v>
      </c>
      <c r="G8" s="32">
        <v>89936.612683760701</v>
      </c>
      <c r="H8" s="32">
        <v>0.223318196424034</v>
      </c>
    </row>
    <row r="9" spans="1:8" ht="14.25">
      <c r="A9" s="32">
        <v>8</v>
      </c>
      <c r="B9" s="33">
        <v>19</v>
      </c>
      <c r="C9" s="32">
        <v>12835</v>
      </c>
      <c r="D9" s="32">
        <v>100754.066719658</v>
      </c>
      <c r="E9" s="32">
        <v>79163.113998290602</v>
      </c>
      <c r="F9" s="32">
        <v>21590.952721367499</v>
      </c>
      <c r="G9" s="32">
        <v>79163.113998290602</v>
      </c>
      <c r="H9" s="32">
        <v>0.214293610415181</v>
      </c>
    </row>
    <row r="10" spans="1:8" ht="14.25">
      <c r="A10" s="32">
        <v>9</v>
      </c>
      <c r="B10" s="33">
        <v>21</v>
      </c>
      <c r="C10" s="32">
        <v>152580</v>
      </c>
      <c r="D10" s="32">
        <v>660332.04669999995</v>
      </c>
      <c r="E10" s="32">
        <v>609881.64509999997</v>
      </c>
      <c r="F10" s="32">
        <v>50450.401599999997</v>
      </c>
      <c r="G10" s="32">
        <v>609881.64509999997</v>
      </c>
      <c r="H10" s="32">
        <v>7.6401564716001805E-2</v>
      </c>
    </row>
    <row r="11" spans="1:8" ht="14.25">
      <c r="A11" s="32">
        <v>10</v>
      </c>
      <c r="B11" s="33">
        <v>22</v>
      </c>
      <c r="C11" s="32">
        <v>32438</v>
      </c>
      <c r="D11" s="32">
        <v>541910.809739316</v>
      </c>
      <c r="E11" s="32">
        <v>467331.09213675198</v>
      </c>
      <c r="F11" s="32">
        <v>74579.717602564095</v>
      </c>
      <c r="G11" s="32">
        <v>467331.09213675198</v>
      </c>
      <c r="H11" s="32">
        <v>0.13762360200646401</v>
      </c>
    </row>
    <row r="12" spans="1:8" ht="14.25">
      <c r="A12" s="32">
        <v>11</v>
      </c>
      <c r="B12" s="33">
        <v>23</v>
      </c>
      <c r="C12" s="32">
        <v>179300.791</v>
      </c>
      <c r="D12" s="32">
        <v>1507797.20501026</v>
      </c>
      <c r="E12" s="32">
        <v>1306931.8613495701</v>
      </c>
      <c r="F12" s="32">
        <v>200865.34366068401</v>
      </c>
      <c r="G12" s="32">
        <v>1306931.8613495701</v>
      </c>
      <c r="H12" s="32">
        <v>0.13321774506096001</v>
      </c>
    </row>
    <row r="13" spans="1:8" ht="14.25">
      <c r="A13" s="32">
        <v>12</v>
      </c>
      <c r="B13" s="33">
        <v>24</v>
      </c>
      <c r="C13" s="32">
        <v>19310.439999999999</v>
      </c>
      <c r="D13" s="32">
        <v>554694.22344700899</v>
      </c>
      <c r="E13" s="32">
        <v>485897.06594102603</v>
      </c>
      <c r="F13" s="32">
        <v>68797.157505982905</v>
      </c>
      <c r="G13" s="32">
        <v>485897.06594102603</v>
      </c>
      <c r="H13" s="32">
        <v>0.12402717496941</v>
      </c>
    </row>
    <row r="14" spans="1:8" ht="14.25">
      <c r="A14" s="32">
        <v>13</v>
      </c>
      <c r="B14" s="33">
        <v>25</v>
      </c>
      <c r="C14" s="32">
        <v>63815</v>
      </c>
      <c r="D14" s="32">
        <v>725653.70059999998</v>
      </c>
      <c r="E14" s="32">
        <v>663564.34380000003</v>
      </c>
      <c r="F14" s="32">
        <v>62089.356800000001</v>
      </c>
      <c r="G14" s="32">
        <v>663564.34380000003</v>
      </c>
      <c r="H14" s="32">
        <v>8.5563343435942005E-2</v>
      </c>
    </row>
    <row r="15" spans="1:8" ht="14.25">
      <c r="A15" s="32">
        <v>14</v>
      </c>
      <c r="B15" s="33">
        <v>26</v>
      </c>
      <c r="C15" s="32">
        <v>53305</v>
      </c>
      <c r="D15" s="32">
        <v>299990.00327606802</v>
      </c>
      <c r="E15" s="32">
        <v>253774.934382051</v>
      </c>
      <c r="F15" s="32">
        <v>46215.068894017102</v>
      </c>
      <c r="G15" s="32">
        <v>253774.934382051</v>
      </c>
      <c r="H15" s="32">
        <v>0.154055363143175</v>
      </c>
    </row>
    <row r="16" spans="1:8" ht="14.25">
      <c r="A16" s="32">
        <v>15</v>
      </c>
      <c r="B16" s="33">
        <v>27</v>
      </c>
      <c r="C16" s="32">
        <v>136958.09</v>
      </c>
      <c r="D16" s="32">
        <v>925072.31386666698</v>
      </c>
      <c r="E16" s="32">
        <v>788540.22629999998</v>
      </c>
      <c r="F16" s="32">
        <v>136532.087566667</v>
      </c>
      <c r="G16" s="32">
        <v>788540.22629999998</v>
      </c>
      <c r="H16" s="32">
        <v>0.14759071860661599</v>
      </c>
    </row>
    <row r="17" spans="1:8" ht="14.25">
      <c r="A17" s="32">
        <v>16</v>
      </c>
      <c r="B17" s="33">
        <v>29</v>
      </c>
      <c r="C17" s="32">
        <v>163095</v>
      </c>
      <c r="D17" s="32">
        <v>2072607.4225504301</v>
      </c>
      <c r="E17" s="32">
        <v>1936499.8745444401</v>
      </c>
      <c r="F17" s="32">
        <v>136107.548005983</v>
      </c>
      <c r="G17" s="32">
        <v>1936499.8745444401</v>
      </c>
      <c r="H17" s="32">
        <v>6.5669719467904397E-2</v>
      </c>
    </row>
    <row r="18" spans="1:8" ht="14.25">
      <c r="A18" s="32">
        <v>17</v>
      </c>
      <c r="B18" s="33">
        <v>31</v>
      </c>
      <c r="C18" s="32">
        <v>29843.919000000002</v>
      </c>
      <c r="D18" s="32">
        <v>207241.249803199</v>
      </c>
      <c r="E18" s="32">
        <v>175517.06595025799</v>
      </c>
      <c r="F18" s="32">
        <v>31724.1838529411</v>
      </c>
      <c r="G18" s="32">
        <v>175517.06595025799</v>
      </c>
      <c r="H18" s="32">
        <v>0.15307852024183</v>
      </c>
    </row>
    <row r="19" spans="1:8" ht="14.25">
      <c r="A19" s="32">
        <v>18</v>
      </c>
      <c r="B19" s="33">
        <v>32</v>
      </c>
      <c r="C19" s="32">
        <v>13023.025</v>
      </c>
      <c r="D19" s="32">
        <v>166801.96228048601</v>
      </c>
      <c r="E19" s="32">
        <v>150632.07943715301</v>
      </c>
      <c r="F19" s="32">
        <v>16169.8828433325</v>
      </c>
      <c r="G19" s="32">
        <v>150632.07943715301</v>
      </c>
      <c r="H19" s="32">
        <v>9.6940603229487804E-2</v>
      </c>
    </row>
    <row r="20" spans="1:8" ht="14.25">
      <c r="A20" s="32">
        <v>19</v>
      </c>
      <c r="B20" s="33">
        <v>33</v>
      </c>
      <c r="C20" s="32">
        <v>39175.928999999996</v>
      </c>
      <c r="D20" s="32">
        <v>496230.92613540601</v>
      </c>
      <c r="E20" s="32">
        <v>387232.642797746</v>
      </c>
      <c r="F20" s="32">
        <v>108998.28333766</v>
      </c>
      <c r="G20" s="32">
        <v>387232.642797746</v>
      </c>
      <c r="H20" s="32">
        <v>0.21965233845163001</v>
      </c>
    </row>
    <row r="21" spans="1:8" ht="14.25">
      <c r="A21" s="32">
        <v>20</v>
      </c>
      <c r="B21" s="33">
        <v>34</v>
      </c>
      <c r="C21" s="32">
        <v>45251.66</v>
      </c>
      <c r="D21" s="32">
        <v>235705.92770673899</v>
      </c>
      <c r="E21" s="32">
        <v>159807.20112145299</v>
      </c>
      <c r="F21" s="32">
        <v>75898.726585285796</v>
      </c>
      <c r="G21" s="32">
        <v>159807.20112145299</v>
      </c>
      <c r="H21" s="32">
        <v>0.32200601539269502</v>
      </c>
    </row>
    <row r="22" spans="1:8" ht="14.25">
      <c r="A22" s="32">
        <v>21</v>
      </c>
      <c r="B22" s="33">
        <v>35</v>
      </c>
      <c r="C22" s="32">
        <v>33407.567999999999</v>
      </c>
      <c r="D22" s="32">
        <v>686922.64227699104</v>
      </c>
      <c r="E22" s="32">
        <v>617740.74614631699</v>
      </c>
      <c r="F22" s="32">
        <v>69181.896130674097</v>
      </c>
      <c r="G22" s="32">
        <v>617740.74614631699</v>
      </c>
      <c r="H22" s="32">
        <v>0.100712790455344</v>
      </c>
    </row>
    <row r="23" spans="1:8" ht="14.25">
      <c r="A23" s="32">
        <v>22</v>
      </c>
      <c r="B23" s="33">
        <v>36</v>
      </c>
      <c r="C23" s="32">
        <v>97803.134000000005</v>
      </c>
      <c r="D23" s="32">
        <v>572608.67499292002</v>
      </c>
      <c r="E23" s="32">
        <v>482819.24254143098</v>
      </c>
      <c r="F23" s="32">
        <v>89789.432451489105</v>
      </c>
      <c r="G23" s="32">
        <v>482819.24254143098</v>
      </c>
      <c r="H23" s="32">
        <v>0.15680767053101199</v>
      </c>
    </row>
    <row r="24" spans="1:8" ht="14.25">
      <c r="A24" s="32">
        <v>23</v>
      </c>
      <c r="B24" s="33">
        <v>37</v>
      </c>
      <c r="C24" s="32">
        <v>81343.875</v>
      </c>
      <c r="D24" s="32">
        <v>904440.54619646003</v>
      </c>
      <c r="E24" s="32">
        <v>743494.7478134</v>
      </c>
      <c r="F24" s="32">
        <v>160945.79838306</v>
      </c>
      <c r="G24" s="32">
        <v>743494.7478134</v>
      </c>
      <c r="H24" s="32">
        <v>0.17795066691769101</v>
      </c>
    </row>
    <row r="25" spans="1:8" ht="14.25">
      <c r="A25" s="32">
        <v>24</v>
      </c>
      <c r="B25" s="33">
        <v>38</v>
      </c>
      <c r="C25" s="32">
        <v>151177.79800000001</v>
      </c>
      <c r="D25" s="32">
        <v>756742.31227787596</v>
      </c>
      <c r="E25" s="32">
        <v>695197.18223008804</v>
      </c>
      <c r="F25" s="32">
        <v>61545.130047787599</v>
      </c>
      <c r="G25" s="32">
        <v>695197.18223008804</v>
      </c>
      <c r="H25" s="32">
        <v>8.1329045633156294E-2</v>
      </c>
    </row>
    <row r="26" spans="1:8" ht="14.25">
      <c r="A26" s="32">
        <v>25</v>
      </c>
      <c r="B26" s="33">
        <v>39</v>
      </c>
      <c r="C26" s="32">
        <v>77017.941000000006</v>
      </c>
      <c r="D26" s="32">
        <v>126567.01779567399</v>
      </c>
      <c r="E26" s="32">
        <v>86370.827206881906</v>
      </c>
      <c r="F26" s="32">
        <v>40196.190588791702</v>
      </c>
      <c r="G26" s="32">
        <v>86370.827206881906</v>
      </c>
      <c r="H26" s="32">
        <v>0.31758819389806098</v>
      </c>
    </row>
    <row r="27" spans="1:8" ht="14.25">
      <c r="A27" s="32">
        <v>26</v>
      </c>
      <c r="B27" s="33">
        <v>40</v>
      </c>
      <c r="C27" s="32">
        <v>14</v>
      </c>
      <c r="D27" s="32">
        <v>53.846400000000003</v>
      </c>
      <c r="E27" s="32">
        <v>43.362200000000001</v>
      </c>
      <c r="F27" s="32">
        <v>10.4842</v>
      </c>
      <c r="G27" s="32">
        <v>43.362200000000001</v>
      </c>
      <c r="H27" s="32">
        <v>0.19470568134545699</v>
      </c>
    </row>
    <row r="28" spans="1:8" ht="14.25">
      <c r="A28" s="32">
        <v>27</v>
      </c>
      <c r="B28" s="33">
        <v>42</v>
      </c>
      <c r="C28" s="32">
        <v>6307.165</v>
      </c>
      <c r="D28" s="32">
        <v>81469.580300000001</v>
      </c>
      <c r="E28" s="32">
        <v>70750.859400000001</v>
      </c>
      <c r="F28" s="32">
        <v>10718.7209</v>
      </c>
      <c r="G28" s="32">
        <v>70750.859400000001</v>
      </c>
      <c r="H28" s="32">
        <v>0.131567155010862</v>
      </c>
    </row>
    <row r="29" spans="1:8" ht="14.25">
      <c r="A29" s="32">
        <v>28</v>
      </c>
      <c r="B29" s="33">
        <v>75</v>
      </c>
      <c r="C29" s="32">
        <v>341</v>
      </c>
      <c r="D29" s="32">
        <v>181385.47008547001</v>
      </c>
      <c r="E29" s="32">
        <v>173239.44017094001</v>
      </c>
      <c r="F29" s="32">
        <v>8146.0299145299095</v>
      </c>
      <c r="G29" s="32">
        <v>173239.44017094001</v>
      </c>
      <c r="H29" s="32">
        <v>4.4910046602362599E-2</v>
      </c>
    </row>
    <row r="30" spans="1:8" ht="14.25">
      <c r="A30" s="32">
        <v>29</v>
      </c>
      <c r="B30" s="33">
        <v>76</v>
      </c>
      <c r="C30" s="32">
        <v>1752</v>
      </c>
      <c r="D30" s="32">
        <v>314997.35393162398</v>
      </c>
      <c r="E30" s="32">
        <v>292430.14143675199</v>
      </c>
      <c r="F30" s="32">
        <v>22567.212494871801</v>
      </c>
      <c r="G30" s="32">
        <v>292430.14143675199</v>
      </c>
      <c r="H30" s="32">
        <v>7.1642546241104096E-2</v>
      </c>
    </row>
    <row r="31" spans="1:8" ht="14.25">
      <c r="A31" s="32">
        <v>30</v>
      </c>
      <c r="B31" s="33">
        <v>99</v>
      </c>
      <c r="C31" s="32">
        <v>40</v>
      </c>
      <c r="D31" s="32">
        <v>19805.182663943699</v>
      </c>
      <c r="E31" s="32">
        <v>17932.9904243249</v>
      </c>
      <c r="F31" s="32">
        <v>1872.1922396187899</v>
      </c>
      <c r="G31" s="32">
        <v>17932.9904243249</v>
      </c>
      <c r="H31" s="32">
        <v>9.4530420213048694E-2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2014-04-02T00:27:50Z</dcterms:modified>
</cp:coreProperties>
</file>