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F37" i="2"/>
  <c r="F38"/>
  <c r="F33"/>
  <c r="F34"/>
  <c r="E37"/>
  <c r="K37" s="1"/>
  <c r="E38"/>
  <c r="E34"/>
  <c r="E33"/>
  <c r="F39"/>
  <c r="E13"/>
  <c r="F36"/>
  <c r="F35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4"/>
  <c r="E39"/>
  <c r="E36"/>
  <c r="E35"/>
  <c r="E6"/>
  <c r="E7"/>
  <c r="E8"/>
  <c r="E9"/>
  <c r="E10"/>
  <c r="E11"/>
  <c r="E12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K32" s="1"/>
  <c r="E5"/>
  <c r="E4"/>
  <c r="I31"/>
  <c r="I35"/>
  <c r="I36"/>
  <c r="I39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1"/>
  <c r="J35"/>
  <c r="J36"/>
  <c r="J39"/>
  <c r="E3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A4"/>
  <c r="H30"/>
  <c r="H31"/>
  <c r="H32"/>
  <c r="H33"/>
  <c r="H34"/>
  <c r="H35"/>
  <c r="H36"/>
  <c r="H37"/>
  <c r="H38"/>
  <c r="H39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G35" l="1"/>
  <c r="L35" s="1"/>
  <c r="G36"/>
  <c r="L36" s="1"/>
  <c r="G31"/>
  <c r="L31" s="1"/>
  <c r="G39"/>
  <c r="L39" s="1"/>
  <c r="G37"/>
  <c r="L37" s="1"/>
  <c r="G33"/>
  <c r="L33" s="1"/>
  <c r="G30"/>
  <c r="L30" s="1"/>
  <c r="G38"/>
  <c r="L38" s="1"/>
  <c r="G34"/>
  <c r="L34" s="1"/>
  <c r="K38"/>
  <c r="K34"/>
  <c r="G29"/>
  <c r="L29" s="1"/>
  <c r="G32"/>
  <c r="L32" s="1"/>
  <c r="K33"/>
  <c r="I3"/>
  <c r="K3" s="1"/>
  <c r="K30"/>
  <c r="K5"/>
  <c r="K7"/>
  <c r="K39"/>
  <c r="G19"/>
  <c r="L19" s="1"/>
  <c r="G11"/>
  <c r="L11" s="1"/>
  <c r="G7"/>
  <c r="L7" s="1"/>
  <c r="G5"/>
  <c r="L5" s="1"/>
  <c r="K36"/>
  <c r="K28"/>
  <c r="K26"/>
  <c r="K24"/>
  <c r="K22"/>
  <c r="K20"/>
  <c r="K18"/>
  <c r="K16"/>
  <c r="K14"/>
  <c r="K12"/>
  <c r="K10"/>
  <c r="K8"/>
  <c r="K6"/>
  <c r="K4"/>
  <c r="K23"/>
  <c r="K21"/>
  <c r="G27"/>
  <c r="L27" s="1"/>
  <c r="G23"/>
  <c r="L23" s="1"/>
  <c r="G21"/>
  <c r="L21" s="1"/>
  <c r="G18"/>
  <c r="L18" s="1"/>
  <c r="K29"/>
  <c r="K15"/>
  <c r="K13"/>
  <c r="G26"/>
  <c r="L26" s="1"/>
  <c r="G15"/>
  <c r="L15" s="1"/>
  <c r="G13"/>
  <c r="L13" s="1"/>
  <c r="G10"/>
  <c r="L10" s="1"/>
  <c r="G4"/>
  <c r="L4" s="1"/>
  <c r="K35"/>
  <c r="K31"/>
  <c r="K27"/>
  <c r="K25"/>
  <c r="K19"/>
  <c r="K17"/>
  <c r="K11"/>
  <c r="K9"/>
  <c r="G25"/>
  <c r="L25" s="1"/>
  <c r="G22"/>
  <c r="L22" s="1"/>
  <c r="G17"/>
  <c r="L17" s="1"/>
  <c r="G14"/>
  <c r="L14" s="1"/>
  <c r="G9"/>
  <c r="L9" s="1"/>
  <c r="G6"/>
  <c r="L6" s="1"/>
  <c r="G28"/>
  <c r="L28" s="1"/>
  <c r="G24"/>
  <c r="L24" s="1"/>
  <c r="G20"/>
  <c r="L20" s="1"/>
  <c r="G16"/>
  <c r="L16" s="1"/>
  <c r="G12"/>
  <c r="L12" s="1"/>
  <c r="G8"/>
  <c r="L8" s="1"/>
  <c r="J3"/>
  <c r="G3"/>
  <c r="L3" l="1"/>
</calcChain>
</file>

<file path=xl/sharedStrings.xml><?xml version="1.0" encoding="utf-8"?>
<sst xmlns="http://schemas.openxmlformats.org/spreadsheetml/2006/main" count="114" uniqueCount="71">
  <si>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</si>
  <si>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</si>
  <si>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</si>
  <si>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</si>
  <si>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</si>
  <si>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</si>
  <si>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</si>
  <si>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</si>
  <si>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</si>
  <si>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</si>
  <si>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</si>
  <si>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</si>
  <si>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</si>
  <si>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</si>
  <si>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</si>
  <si>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</si>
  <si>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</si>
  <si>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</si>
  <si>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</si>
  <si>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</si>
  <si>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</si>
  <si>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</si>
  <si>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</si>
  <si>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</si>
  <si>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</si>
  <si>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</si>
  <si>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</si>
  <si>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</si>
  <si>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</si>
  <si>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</si>
  <si>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</si>
  <si>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</si>
  <si>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</si>
  <si>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</si>
  <si>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</si>
  <si>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</si>
  <si>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41-周转筐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</si>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</sst>
</file>

<file path=xl/styles.xml><?xml version="1.0" encoding="utf-8"?>
<styleSheet xmlns="http://schemas.openxmlformats.org/spreadsheetml/2006/main">
  <numFmts count="2">
    <numFmt numFmtId="176" formatCode="#,##0.00&quot;%&quot;"/>
    <numFmt numFmtId="177" formatCode="0.00_ "/>
  </numFmts>
  <fonts count="3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5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</cellStyleXfs>
  <cellXfs count="74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0" fontId="0" fillId="0" borderId="0" xfId="0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</cellXfs>
  <cellStyles count="53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10" xfId="52"/>
    <cellStyle name="常规 2" xfId="44"/>
    <cellStyle name="常规 3" xfId="45"/>
    <cellStyle name="常规 4" xfId="47"/>
    <cellStyle name="常规 5" xfId="46"/>
    <cellStyle name="常规 6" xfId="48"/>
    <cellStyle name="常规 7" xfId="49"/>
    <cellStyle name="常规 8" xfId="50"/>
    <cellStyle name="常规 9" xfId="51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107" Type="http://schemas.openxmlformats.org/officeDocument/2006/relationships/hyperlink" Target="cid:847633e82" TargetMode="External"/><Relationship Id="rId268" Type="http://schemas.openxmlformats.org/officeDocument/2006/relationships/image" Target="cid:96e6abaa13" TargetMode="External"/><Relationship Id="rId289" Type="http://schemas.openxmlformats.org/officeDocument/2006/relationships/hyperlink" Target="cid:da5389b52" TargetMode="External"/><Relationship Id="rId11" Type="http://schemas.openxmlformats.org/officeDocument/2006/relationships/hyperlink" Target="cid:78be76a62" TargetMode="External"/><Relationship Id="rId32" Type="http://schemas.openxmlformats.org/officeDocument/2006/relationships/image" Target="cid:a711f73213" TargetMode="External"/><Relationship Id="rId53" Type="http://schemas.openxmlformats.org/officeDocument/2006/relationships/hyperlink" Target="cid:e1e57af62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35" Type="http://schemas.openxmlformats.org/officeDocument/2006/relationships/hyperlink" Target="cid:9876b3b82" TargetMode="External"/><Relationship Id="rId356" Type="http://schemas.openxmlformats.org/officeDocument/2006/relationships/image" Target="cid:d64e537713" TargetMode="External"/><Relationship Id="rId377" Type="http://schemas.openxmlformats.org/officeDocument/2006/relationships/hyperlink" Target="cid:51e44a822" TargetMode="External"/><Relationship Id="rId398" Type="http://schemas.openxmlformats.org/officeDocument/2006/relationships/image" Target="cid:1fd500d013" TargetMode="External"/><Relationship Id="rId5" Type="http://schemas.openxmlformats.org/officeDocument/2006/relationships/hyperlink" Target="cid:738f7e472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181" Type="http://schemas.openxmlformats.org/officeDocument/2006/relationships/hyperlink" Target="cid:482d44f62" TargetMode="External"/><Relationship Id="rId216" Type="http://schemas.openxmlformats.org/officeDocument/2006/relationships/image" Target="cid:d85c69b313" TargetMode="External"/><Relationship Id="rId237" Type="http://schemas.openxmlformats.org/officeDocument/2006/relationships/hyperlink" Target="cid:207b4f192" TargetMode="External"/><Relationship Id="rId258" Type="http://schemas.openxmlformats.org/officeDocument/2006/relationships/image" Target="cid:72d9e8ca13" TargetMode="External"/><Relationship Id="rId279" Type="http://schemas.openxmlformats.org/officeDocument/2006/relationships/hyperlink" Target="cid:c02295e22" TargetMode="External"/><Relationship Id="rId22" Type="http://schemas.openxmlformats.org/officeDocument/2006/relationships/image" Target="cid:97a5ff3513" TargetMode="External"/><Relationship Id="rId43" Type="http://schemas.openxmlformats.org/officeDocument/2006/relationships/hyperlink" Target="cid:c5fc19282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25" Type="http://schemas.openxmlformats.org/officeDocument/2006/relationships/hyperlink" Target="cid:798fdde92" TargetMode="External"/><Relationship Id="rId346" Type="http://schemas.openxmlformats.org/officeDocument/2006/relationships/image" Target="cid:bc84eb1013" TargetMode="External"/><Relationship Id="rId367" Type="http://schemas.openxmlformats.org/officeDocument/2006/relationships/hyperlink" Target="cid:29a565842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71" Type="http://schemas.openxmlformats.org/officeDocument/2006/relationships/hyperlink" Target="cid:16470b822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227" Type="http://schemas.openxmlformats.org/officeDocument/2006/relationships/hyperlink" Target="cid:fd20b76d2" TargetMode="External"/><Relationship Id="rId248" Type="http://schemas.openxmlformats.org/officeDocument/2006/relationships/image" Target="cid:49a8285213" TargetMode="External"/><Relationship Id="rId269" Type="http://schemas.openxmlformats.org/officeDocument/2006/relationships/hyperlink" Target="cid:b0aaf7b52" TargetMode="External"/><Relationship Id="rId12" Type="http://schemas.openxmlformats.org/officeDocument/2006/relationships/image" Target="cid:78be76ce13" TargetMode="External"/><Relationship Id="rId33" Type="http://schemas.openxmlformats.org/officeDocument/2006/relationships/hyperlink" Target="cid:ac87b7b92" TargetMode="External"/><Relationship Id="rId108" Type="http://schemas.openxmlformats.org/officeDocument/2006/relationships/image" Target="cid:8476340b13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15" Type="http://schemas.openxmlformats.org/officeDocument/2006/relationships/hyperlink" Target="cid:558610092" TargetMode="External"/><Relationship Id="rId336" Type="http://schemas.openxmlformats.org/officeDocument/2006/relationships/image" Target="cid:9876b3db13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75" Type="http://schemas.openxmlformats.org/officeDocument/2006/relationships/hyperlink" Target="cid:185a1b862" TargetMode="External"/><Relationship Id="rId96" Type="http://schemas.openxmlformats.org/officeDocument/2006/relationships/image" Target="cid:56290cef13" TargetMode="External"/><Relationship Id="rId140" Type="http://schemas.openxmlformats.org/officeDocument/2006/relationships/image" Target="cid:dc24c38713" TargetMode="External"/><Relationship Id="rId161" Type="http://schemas.openxmlformats.org/officeDocument/2006/relationships/hyperlink" Target="cid:55eaf9a2" TargetMode="External"/><Relationship Id="rId182" Type="http://schemas.openxmlformats.org/officeDocument/2006/relationships/image" Target="cid:482d451d13" TargetMode="External"/><Relationship Id="rId217" Type="http://schemas.openxmlformats.org/officeDocument/2006/relationships/hyperlink" Target="cid:dd85b6102" TargetMode="External"/><Relationship Id="rId378" Type="http://schemas.openxmlformats.org/officeDocument/2006/relationships/image" Target="cid:51e44aa513" TargetMode="External"/><Relationship Id="rId399" Type="http://schemas.openxmlformats.org/officeDocument/2006/relationships/hyperlink" Target="cid:25d8489d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259" Type="http://schemas.openxmlformats.org/officeDocument/2006/relationships/hyperlink" Target="cid:72dad9032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26" Type="http://schemas.openxmlformats.org/officeDocument/2006/relationships/image" Target="cid:798fde1113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65" Type="http://schemas.openxmlformats.org/officeDocument/2006/relationships/hyperlink" Target="cid:38f9f0f2" TargetMode="External"/><Relationship Id="rId86" Type="http://schemas.openxmlformats.org/officeDocument/2006/relationships/image" Target="cid:321b9fbf13" TargetMode="External"/><Relationship Id="rId130" Type="http://schemas.openxmlformats.org/officeDocument/2006/relationships/image" Target="cid:bd29a19c13" TargetMode="External"/><Relationship Id="rId151" Type="http://schemas.openxmlformats.org/officeDocument/2006/relationships/hyperlink" Target="cid:ecaa39042" TargetMode="External"/><Relationship Id="rId368" Type="http://schemas.openxmlformats.org/officeDocument/2006/relationships/image" Target="cid:29a565a913" TargetMode="External"/><Relationship Id="rId389" Type="http://schemas.openxmlformats.org/officeDocument/2006/relationships/hyperlink" Target="cid:fbcceaee2" TargetMode="External"/><Relationship Id="rId172" Type="http://schemas.openxmlformats.org/officeDocument/2006/relationships/image" Target="cid:16470bac13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28" Type="http://schemas.openxmlformats.org/officeDocument/2006/relationships/image" Target="cid:fd20b79113" TargetMode="External"/><Relationship Id="rId249" Type="http://schemas.openxmlformats.org/officeDocument/2006/relationships/hyperlink" Target="cid:4fda17272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281" Type="http://schemas.openxmlformats.org/officeDocument/2006/relationships/hyperlink" Target="cid:c547f7a92" TargetMode="External"/><Relationship Id="rId316" Type="http://schemas.openxmlformats.org/officeDocument/2006/relationships/image" Target="cid:5586102e13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55" Type="http://schemas.openxmlformats.org/officeDocument/2006/relationships/hyperlink" Target="cid:e76dc97e2" TargetMode="External"/><Relationship Id="rId76" Type="http://schemas.openxmlformats.org/officeDocument/2006/relationships/image" Target="cid:185a1bab13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141" Type="http://schemas.openxmlformats.org/officeDocument/2006/relationships/hyperlink" Target="cid:e12978772" TargetMode="External"/><Relationship Id="rId358" Type="http://schemas.openxmlformats.org/officeDocument/2006/relationships/image" Target="cid:db6b853c13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62" Type="http://schemas.openxmlformats.org/officeDocument/2006/relationships/image" Target="cid:55eafc213" TargetMode="External"/><Relationship Id="rId183" Type="http://schemas.openxmlformats.org/officeDocument/2006/relationships/hyperlink" Target="cid:4d58e2842" TargetMode="External"/><Relationship Id="rId218" Type="http://schemas.openxmlformats.org/officeDocument/2006/relationships/image" Target="cid:dd85b63513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250" Type="http://schemas.openxmlformats.org/officeDocument/2006/relationships/image" Target="cid:4fda174d13" TargetMode="External"/><Relationship Id="rId271" Type="http://schemas.openxmlformats.org/officeDocument/2006/relationships/hyperlink" Target="cid:bb0725832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24" Type="http://schemas.openxmlformats.org/officeDocument/2006/relationships/image" Target="cid:97a883f913" TargetMode="External"/><Relationship Id="rId45" Type="http://schemas.openxmlformats.org/officeDocument/2006/relationships/hyperlink" Target="cid:cb1fd4bc2" TargetMode="External"/><Relationship Id="rId66" Type="http://schemas.openxmlformats.org/officeDocument/2006/relationships/image" Target="cid:38f9f3713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48" Type="http://schemas.openxmlformats.org/officeDocument/2006/relationships/image" Target="cid:c1af07a713" TargetMode="External"/><Relationship Id="rId369" Type="http://schemas.openxmlformats.org/officeDocument/2006/relationships/hyperlink" Target="cid:2dd545122" TargetMode="External"/><Relationship Id="rId152" Type="http://schemas.openxmlformats.org/officeDocument/2006/relationships/image" Target="cid:ecaa3d3d13" TargetMode="External"/><Relationship Id="rId173" Type="http://schemas.openxmlformats.org/officeDocument/2006/relationships/hyperlink" Target="cid:2421fe292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240" Type="http://schemas.openxmlformats.org/officeDocument/2006/relationships/image" Target="cid:25a2b89113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35" Type="http://schemas.openxmlformats.org/officeDocument/2006/relationships/hyperlink" Target="cid:bbb2de7c2" TargetMode="External"/><Relationship Id="rId56" Type="http://schemas.openxmlformats.org/officeDocument/2006/relationships/image" Target="cid:e76dc9a413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17" Type="http://schemas.openxmlformats.org/officeDocument/2006/relationships/hyperlink" Target="cid:5588ec4e2" TargetMode="External"/><Relationship Id="rId338" Type="http://schemas.openxmlformats.org/officeDocument/2006/relationships/image" Target="cid:9d975cd113" TargetMode="External"/><Relationship Id="rId359" Type="http://schemas.openxmlformats.org/officeDocument/2006/relationships/hyperlink" Target="cid:9d9111c2" TargetMode="External"/><Relationship Id="rId8" Type="http://schemas.openxmlformats.org/officeDocument/2006/relationships/image" Target="cid:7393133f13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42" Type="http://schemas.openxmlformats.org/officeDocument/2006/relationships/image" Target="cid:e129789e13" TargetMode="External"/><Relationship Id="rId163" Type="http://schemas.openxmlformats.org/officeDocument/2006/relationships/hyperlink" Target="cid:a6fd2d02" TargetMode="External"/><Relationship Id="rId184" Type="http://schemas.openxmlformats.org/officeDocument/2006/relationships/image" Target="cid:4d58e2a713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391" Type="http://schemas.openxmlformats.org/officeDocument/2006/relationships/hyperlink" Target="cid:ee5f3f2" TargetMode="External"/><Relationship Id="rId230" Type="http://schemas.openxmlformats.org/officeDocument/2006/relationships/image" Target="cid:196d9a913" TargetMode="External"/><Relationship Id="rId251" Type="http://schemas.openxmlformats.org/officeDocument/2006/relationships/hyperlink" Target="cid:53f9d4bf2" TargetMode="External"/><Relationship Id="rId25" Type="http://schemas.openxmlformats.org/officeDocument/2006/relationships/hyperlink" Target="cid:97aae1182" TargetMode="External"/><Relationship Id="rId46" Type="http://schemas.openxmlformats.org/officeDocument/2006/relationships/image" Target="cid:cb1fd4e013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28" Type="http://schemas.openxmlformats.org/officeDocument/2006/relationships/image" Target="cid:88fc8e9d13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32" Type="http://schemas.openxmlformats.org/officeDocument/2006/relationships/image" Target="cid:c246516c13" TargetMode="External"/><Relationship Id="rId153" Type="http://schemas.openxmlformats.org/officeDocument/2006/relationships/hyperlink" Target="cid:ed7946d52" TargetMode="External"/><Relationship Id="rId174" Type="http://schemas.openxmlformats.org/officeDocument/2006/relationships/image" Target="cid:2421fe4c13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381" Type="http://schemas.openxmlformats.org/officeDocument/2006/relationships/hyperlink" Target="cid:b9568b732" TargetMode="External"/><Relationship Id="rId220" Type="http://schemas.openxmlformats.org/officeDocument/2006/relationships/image" Target="cid:e2b490ca13" TargetMode="External"/><Relationship Id="rId241" Type="http://schemas.openxmlformats.org/officeDocument/2006/relationships/hyperlink" Target="cid:2accc0ce2" TargetMode="External"/><Relationship Id="rId15" Type="http://schemas.openxmlformats.org/officeDocument/2006/relationships/hyperlink" Target="cid:7dde59952" TargetMode="External"/><Relationship Id="rId36" Type="http://schemas.openxmlformats.org/officeDocument/2006/relationships/image" Target="cid:bbb2dea413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283" Type="http://schemas.openxmlformats.org/officeDocument/2006/relationships/hyperlink" Target="cid:d51f220c2" TargetMode="External"/><Relationship Id="rId318" Type="http://schemas.openxmlformats.org/officeDocument/2006/relationships/image" Target="cid:5588ec7013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99" Type="http://schemas.openxmlformats.org/officeDocument/2006/relationships/hyperlink" Target="cid:6fdc68d82" TargetMode="External"/><Relationship Id="rId101" Type="http://schemas.openxmlformats.org/officeDocument/2006/relationships/hyperlink" Target="cid:750aa1bc2" TargetMode="External"/><Relationship Id="rId122" Type="http://schemas.openxmlformats.org/officeDocument/2006/relationships/image" Target="cid:a88b2fa613" TargetMode="External"/><Relationship Id="rId143" Type="http://schemas.openxmlformats.org/officeDocument/2006/relationships/hyperlink" Target="cid:e2636a2d2" TargetMode="External"/><Relationship Id="rId164" Type="http://schemas.openxmlformats.org/officeDocument/2006/relationships/image" Target="cid:a6fd2fd13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371" Type="http://schemas.openxmlformats.org/officeDocument/2006/relationships/hyperlink" Target="cid:4276af462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52" Type="http://schemas.openxmlformats.org/officeDocument/2006/relationships/image" Target="cid:53f9d4e613" TargetMode="External"/><Relationship Id="rId273" Type="http://schemas.openxmlformats.org/officeDocument/2006/relationships/hyperlink" Target="cid:bb0832652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329" Type="http://schemas.openxmlformats.org/officeDocument/2006/relationships/hyperlink" Target="cid:89df9e5f2" TargetMode="External"/><Relationship Id="rId47" Type="http://schemas.openxmlformats.org/officeDocument/2006/relationships/hyperlink" Target="cid:d0b588612" TargetMode="External"/><Relationship Id="rId68" Type="http://schemas.openxmlformats.org/officeDocument/2006/relationships/image" Target="cid:392276913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33" Type="http://schemas.openxmlformats.org/officeDocument/2006/relationships/hyperlink" Target="cid:c8af4ef42" TargetMode="External"/><Relationship Id="rId154" Type="http://schemas.openxmlformats.org/officeDocument/2006/relationships/image" Target="cid:ed79471e13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42" Type="http://schemas.openxmlformats.org/officeDocument/2006/relationships/image" Target="cid:2accc0ec13" TargetMode="External"/><Relationship Id="rId263" Type="http://schemas.openxmlformats.org/officeDocument/2006/relationships/hyperlink" Target="cid:7d2b2ff72" TargetMode="External"/><Relationship Id="rId284" Type="http://schemas.openxmlformats.org/officeDocument/2006/relationships/image" Target="cid:d51f223613" TargetMode="External"/><Relationship Id="rId319" Type="http://schemas.openxmlformats.org/officeDocument/2006/relationships/hyperlink" Target="cid:64f5efd42" TargetMode="External"/><Relationship Id="rId37" Type="http://schemas.openxmlformats.org/officeDocument/2006/relationships/hyperlink" Target="cid:bbb631c12" TargetMode="External"/><Relationship Id="rId58" Type="http://schemas.openxmlformats.org/officeDocument/2006/relationships/image" Target="cid:eca83a0c13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23" Type="http://schemas.openxmlformats.org/officeDocument/2006/relationships/hyperlink" Target="cid:b896ad462" TargetMode="External"/><Relationship Id="rId144" Type="http://schemas.openxmlformats.org/officeDocument/2006/relationships/image" Target="cid:e2636a6713" TargetMode="External"/><Relationship Id="rId330" Type="http://schemas.openxmlformats.org/officeDocument/2006/relationships/image" Target="cid:89dfa1d413" TargetMode="External"/><Relationship Id="rId90" Type="http://schemas.openxmlformats.org/officeDocument/2006/relationships/image" Target="cid:3c6fa8b013" TargetMode="External"/><Relationship Id="rId165" Type="http://schemas.openxmlformats.org/officeDocument/2006/relationships/hyperlink" Target="cid:a9baa6a2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72" Type="http://schemas.openxmlformats.org/officeDocument/2006/relationships/image" Target="cid:4276af6213" TargetMode="External"/><Relationship Id="rId393" Type="http://schemas.openxmlformats.org/officeDocument/2006/relationships/hyperlink" Target="cid:158324d72" TargetMode="External"/><Relationship Id="rId211" Type="http://schemas.openxmlformats.org/officeDocument/2006/relationships/hyperlink" Target="cid:c607a7f12" TargetMode="External"/><Relationship Id="rId232" Type="http://schemas.openxmlformats.org/officeDocument/2006/relationships/image" Target="cid:7e6338613" TargetMode="External"/><Relationship Id="rId253" Type="http://schemas.openxmlformats.org/officeDocument/2006/relationships/hyperlink" Target="cid:592330e12" TargetMode="External"/><Relationship Id="rId274" Type="http://schemas.openxmlformats.org/officeDocument/2006/relationships/image" Target="cid:bb08328813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27" Type="http://schemas.openxmlformats.org/officeDocument/2006/relationships/hyperlink" Target="cid:9cc12f202" TargetMode="External"/><Relationship Id="rId48" Type="http://schemas.openxmlformats.org/officeDocument/2006/relationships/image" Target="cid:d0b5888713" TargetMode="External"/><Relationship Id="rId69" Type="http://schemas.openxmlformats.org/officeDocument/2006/relationships/hyperlink" Target="cid:e0ef2af2" TargetMode="External"/><Relationship Id="rId113" Type="http://schemas.openxmlformats.org/officeDocument/2006/relationships/hyperlink" Target="cid:93d06cfe2" TargetMode="External"/><Relationship Id="rId134" Type="http://schemas.openxmlformats.org/officeDocument/2006/relationships/image" Target="cid:c8af4f1913" TargetMode="External"/><Relationship Id="rId320" Type="http://schemas.openxmlformats.org/officeDocument/2006/relationships/image" Target="cid:64f5effa13" TargetMode="External"/><Relationship Id="rId80" Type="http://schemas.openxmlformats.org/officeDocument/2006/relationships/image" Target="cid:27d58f7c13" TargetMode="External"/><Relationship Id="rId155" Type="http://schemas.openxmlformats.org/officeDocument/2006/relationships/hyperlink" Target="cid:f09b1ba62" TargetMode="External"/><Relationship Id="rId176" Type="http://schemas.openxmlformats.org/officeDocument/2006/relationships/image" Target="cid:2a30ebbf13" TargetMode="External"/><Relationship Id="rId197" Type="http://schemas.openxmlformats.org/officeDocument/2006/relationships/hyperlink" Target="cid:9a94d6742" TargetMode="External"/><Relationship Id="rId341" Type="http://schemas.openxmlformats.org/officeDocument/2006/relationships/hyperlink" Target="cid:b23869842" TargetMode="External"/><Relationship Id="rId362" Type="http://schemas.openxmlformats.org/officeDocument/2006/relationships/image" Target="cid:193e37f713" TargetMode="External"/><Relationship Id="rId383" Type="http://schemas.openxmlformats.org/officeDocument/2006/relationships/hyperlink" Target="cid:cd6ed5c92" TargetMode="External"/><Relationship Id="rId201" Type="http://schemas.openxmlformats.org/officeDocument/2006/relationships/hyperlink" Target="cid:a60cac882" TargetMode="External"/><Relationship Id="rId222" Type="http://schemas.openxmlformats.org/officeDocument/2006/relationships/image" Target="cid:e7d8c5be13" TargetMode="External"/><Relationship Id="rId243" Type="http://schemas.openxmlformats.org/officeDocument/2006/relationships/hyperlink" Target="cid:2fee70f82" TargetMode="External"/><Relationship Id="rId264" Type="http://schemas.openxmlformats.org/officeDocument/2006/relationships/image" Target="cid:7d2b301d13" TargetMode="External"/><Relationship Id="rId285" Type="http://schemas.openxmlformats.org/officeDocument/2006/relationships/hyperlink" Target="cid:d9df1e0c2" TargetMode="External"/><Relationship Id="rId17" Type="http://schemas.openxmlformats.org/officeDocument/2006/relationships/hyperlink" Target="cid:883802342" TargetMode="External"/><Relationship Id="rId38" Type="http://schemas.openxmlformats.org/officeDocument/2006/relationships/image" Target="cid:bbb631eb13" TargetMode="External"/><Relationship Id="rId59" Type="http://schemas.openxmlformats.org/officeDocument/2006/relationships/hyperlink" Target="cid:ef30262e2" TargetMode="External"/><Relationship Id="rId103" Type="http://schemas.openxmlformats.org/officeDocument/2006/relationships/hyperlink" Target="cid:7a31edb12" TargetMode="External"/><Relationship Id="rId124" Type="http://schemas.openxmlformats.org/officeDocument/2006/relationships/image" Target="cid:b896ad6d13" TargetMode="External"/><Relationship Id="rId310" Type="http://schemas.openxmlformats.org/officeDocument/2006/relationships/image" Target="cid:2c47223813" TargetMode="External"/><Relationship Id="rId70" Type="http://schemas.openxmlformats.org/officeDocument/2006/relationships/image" Target="cid:e0ef2d2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66" Type="http://schemas.openxmlformats.org/officeDocument/2006/relationships/image" Target="cid:a9baa8e13" TargetMode="External"/><Relationship Id="rId187" Type="http://schemas.openxmlformats.org/officeDocument/2006/relationships/hyperlink" Target="cid:579a7efa2" TargetMode="External"/><Relationship Id="rId331" Type="http://schemas.openxmlformats.org/officeDocument/2006/relationships/hyperlink" Target="cid:8e511c9c2" TargetMode="External"/><Relationship Id="rId352" Type="http://schemas.openxmlformats.org/officeDocument/2006/relationships/image" Target="cid:cd2d50ae13" TargetMode="External"/><Relationship Id="rId373" Type="http://schemas.openxmlformats.org/officeDocument/2006/relationships/hyperlink" Target="cid:488d1aa72" TargetMode="External"/><Relationship Id="rId394" Type="http://schemas.openxmlformats.org/officeDocument/2006/relationships/image" Target="cid:1583250013" TargetMode="External"/><Relationship Id="rId1" Type="http://schemas.openxmlformats.org/officeDocument/2006/relationships/image" Target="../media/image1.jpeg"/><Relationship Id="rId212" Type="http://schemas.openxmlformats.org/officeDocument/2006/relationships/image" Target="cid:c607a81c13" TargetMode="External"/><Relationship Id="rId233" Type="http://schemas.openxmlformats.org/officeDocument/2006/relationships/hyperlink" Target="cid:bf349ae2" TargetMode="External"/><Relationship Id="rId254" Type="http://schemas.openxmlformats.org/officeDocument/2006/relationships/image" Target="cid:5923310913" TargetMode="External"/><Relationship Id="rId28" Type="http://schemas.openxmlformats.org/officeDocument/2006/relationships/image" Target="cid:9cc12f6e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75" Type="http://schemas.openxmlformats.org/officeDocument/2006/relationships/hyperlink" Target="cid:bb0a5c3f2" TargetMode="External"/><Relationship Id="rId296" Type="http://schemas.openxmlformats.org/officeDocument/2006/relationships/image" Target="cid:ea6dd08913" TargetMode="External"/><Relationship Id="rId300" Type="http://schemas.openxmlformats.org/officeDocument/2006/relationships/image" Target="cid:fe112e9913" TargetMode="External"/><Relationship Id="rId60" Type="http://schemas.openxmlformats.org/officeDocument/2006/relationships/image" Target="cid:ef302654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56" Type="http://schemas.openxmlformats.org/officeDocument/2006/relationships/image" Target="cid:f09b1bd013" TargetMode="External"/><Relationship Id="rId177" Type="http://schemas.openxmlformats.org/officeDocument/2006/relationships/hyperlink" Target="cid:2e6f58082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42" Type="http://schemas.openxmlformats.org/officeDocument/2006/relationships/image" Target="cid:b23869a713" TargetMode="External"/><Relationship Id="rId363" Type="http://schemas.openxmlformats.org/officeDocument/2006/relationships/hyperlink" Target="cid:1e6ccfd42" TargetMode="External"/><Relationship Id="rId384" Type="http://schemas.openxmlformats.org/officeDocument/2006/relationships/image" Target="cid:cd6ed5f013" TargetMode="External"/><Relationship Id="rId202" Type="http://schemas.openxmlformats.org/officeDocument/2006/relationships/image" Target="cid:a60cacae13" TargetMode="External"/><Relationship Id="rId223" Type="http://schemas.openxmlformats.org/officeDocument/2006/relationships/hyperlink" Target="cid:ed01ac172" TargetMode="External"/><Relationship Id="rId244" Type="http://schemas.openxmlformats.org/officeDocument/2006/relationships/image" Target="cid:2fee711c13" TargetMode="External"/><Relationship Id="rId18" Type="http://schemas.openxmlformats.org/officeDocument/2006/relationships/image" Target="cid:8838026613" TargetMode="External"/><Relationship Id="rId39" Type="http://schemas.openxmlformats.org/officeDocument/2006/relationships/hyperlink" Target="cid:bbbaca6d2" TargetMode="External"/><Relationship Id="rId265" Type="http://schemas.openxmlformats.org/officeDocument/2006/relationships/hyperlink" Target="cid:8c9b56672" TargetMode="External"/><Relationship Id="rId286" Type="http://schemas.openxmlformats.org/officeDocument/2006/relationships/image" Target="cid:d9df1e3413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25" Type="http://schemas.openxmlformats.org/officeDocument/2006/relationships/hyperlink" Target="cid:b8993a7d2" TargetMode="External"/><Relationship Id="rId146" Type="http://schemas.openxmlformats.org/officeDocument/2006/relationships/image" Target="cid:e293c51913" TargetMode="External"/><Relationship Id="rId167" Type="http://schemas.openxmlformats.org/officeDocument/2006/relationships/hyperlink" Target="cid:fa4c65f2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32" Type="http://schemas.openxmlformats.org/officeDocument/2006/relationships/image" Target="cid:8e511cc513" TargetMode="External"/><Relationship Id="rId353" Type="http://schemas.openxmlformats.org/officeDocument/2006/relationships/hyperlink" Target="cid:d12328e62" TargetMode="External"/><Relationship Id="rId374" Type="http://schemas.openxmlformats.org/officeDocument/2006/relationships/image" Target="cid:488d1ad013" TargetMode="External"/><Relationship Id="rId395" Type="http://schemas.openxmlformats.org/officeDocument/2006/relationships/hyperlink" Target="cid:1aa77f3c2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234" Type="http://schemas.openxmlformats.org/officeDocument/2006/relationships/image" Target="cid:bf349d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55" Type="http://schemas.openxmlformats.org/officeDocument/2006/relationships/hyperlink" Target="cid:688eac6f2" TargetMode="External"/><Relationship Id="rId276" Type="http://schemas.openxmlformats.org/officeDocument/2006/relationships/image" Target="cid:bb0a5c6213" TargetMode="External"/><Relationship Id="rId297" Type="http://schemas.openxmlformats.org/officeDocument/2006/relationships/hyperlink" Target="cid:f8f29c962" TargetMode="External"/><Relationship Id="rId40" Type="http://schemas.openxmlformats.org/officeDocument/2006/relationships/image" Target="cid:bbbaca8f13" TargetMode="External"/><Relationship Id="rId115" Type="http://schemas.openxmlformats.org/officeDocument/2006/relationships/hyperlink" Target="cid:9917342c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22" Type="http://schemas.openxmlformats.org/officeDocument/2006/relationships/image" Target="cid:7569af6313" TargetMode="External"/><Relationship Id="rId343" Type="http://schemas.openxmlformats.org/officeDocument/2006/relationships/hyperlink" Target="cid:b85e622f2" TargetMode="External"/><Relationship Id="rId364" Type="http://schemas.openxmlformats.org/officeDocument/2006/relationships/image" Target="cid:1e6ccffa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303" Type="http://schemas.openxmlformats.org/officeDocument/2006/relationships/hyperlink" Target="cid:8584637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9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N6" sqref="N6"/>
    </sheetView>
  </sheetViews>
  <sheetFormatPr defaultRowHeight="11.25"/>
  <cols>
    <col min="1" max="1" width="7.75" style="1" customWidth="1"/>
    <col min="2" max="2" width="3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2">
      <c r="A1" s="5"/>
      <c r="B1" s="6"/>
      <c r="C1" s="7"/>
      <c r="D1" s="8"/>
      <c r="E1" s="9" t="s">
        <v>0</v>
      </c>
      <c r="F1" s="23" t="s">
        <v>1</v>
      </c>
      <c r="G1" s="10" t="s">
        <v>44</v>
      </c>
      <c r="H1" s="23" t="s">
        <v>2</v>
      </c>
      <c r="I1" s="17" t="s">
        <v>42</v>
      </c>
      <c r="J1" s="18" t="s">
        <v>43</v>
      </c>
      <c r="K1" s="19" t="s">
        <v>45</v>
      </c>
      <c r="L1" s="19" t="s">
        <v>46</v>
      </c>
    </row>
    <row r="2" spans="1:12">
      <c r="A2" s="11" t="s">
        <v>3</v>
      </c>
      <c r="B2" s="12"/>
      <c r="C2" s="36" t="s">
        <v>4</v>
      </c>
      <c r="D2" s="36"/>
      <c r="E2" s="13"/>
      <c r="F2" s="24"/>
      <c r="G2" s="14"/>
      <c r="H2" s="24"/>
      <c r="I2" s="20"/>
      <c r="J2" s="21"/>
      <c r="K2" s="22"/>
      <c r="L2" s="22"/>
    </row>
    <row r="3" spans="1:12">
      <c r="A3" s="37" t="s">
        <v>5</v>
      </c>
      <c r="B3" s="37"/>
      <c r="C3" s="37"/>
      <c r="D3" s="37"/>
      <c r="E3" s="15">
        <f>RA!D7</f>
        <v>20253865.263599999</v>
      </c>
      <c r="F3" s="25">
        <f>RA!I7</f>
        <v>1994456.1155000001</v>
      </c>
      <c r="G3" s="16">
        <f>E3-F3</f>
        <v>18259409.1481</v>
      </c>
      <c r="H3" s="27">
        <f>RA!J7</f>
        <v>9.8472863798714592</v>
      </c>
      <c r="I3" s="20">
        <f>SUM(I4:I39)</f>
        <v>20253870.011426505</v>
      </c>
      <c r="J3" s="21">
        <f>SUM(J4:J39)</f>
        <v>18259409.027265143</v>
      </c>
      <c r="K3" s="22">
        <f>E3-I3</f>
        <v>-4.7478265054523945</v>
      </c>
      <c r="L3" s="22">
        <f>G3-J3</f>
        <v>0.12083485722541809</v>
      </c>
    </row>
    <row r="4" spans="1:12">
      <c r="A4" s="38">
        <f>RA!A8</f>
        <v>41735</v>
      </c>
      <c r="B4" s="12">
        <v>12</v>
      </c>
      <c r="C4" s="35" t="s">
        <v>6</v>
      </c>
      <c r="D4" s="35"/>
      <c r="E4" s="15">
        <f>VLOOKUP(C4,RA!B8:D39,3,0)</f>
        <v>600061.87540000002</v>
      </c>
      <c r="F4" s="25">
        <f>VLOOKUP(C4,RA!B8:I43,8,0)</f>
        <v>141656.1433</v>
      </c>
      <c r="G4" s="16">
        <f t="shared" ref="G4:G39" si="0">E4-F4</f>
        <v>458405.73210000002</v>
      </c>
      <c r="H4" s="27">
        <f>RA!J8</f>
        <v>23.606922737021499</v>
      </c>
      <c r="I4" s="20">
        <f>VLOOKUP(B4,RMS!B:D,3,FALSE)</f>
        <v>600062.35553846206</v>
      </c>
      <c r="J4" s="21">
        <f>VLOOKUP(B4,RMS!B:E,4,FALSE)</f>
        <v>458405.73463675199</v>
      </c>
      <c r="K4" s="22">
        <f t="shared" ref="K4:K39" si="1">E4-I4</f>
        <v>-0.48013846203684807</v>
      </c>
      <c r="L4" s="22">
        <f t="shared" ref="L4:L39" si="2">G4-J4</f>
        <v>-2.5367519701831043E-3</v>
      </c>
    </row>
    <row r="5" spans="1:12">
      <c r="A5" s="38"/>
      <c r="B5" s="12">
        <v>13</v>
      </c>
      <c r="C5" s="35" t="s">
        <v>7</v>
      </c>
      <c r="D5" s="35"/>
      <c r="E5" s="15">
        <f>VLOOKUP(C5,RA!B8:D40,3,0)</f>
        <v>139051.85800000001</v>
      </c>
      <c r="F5" s="25">
        <f>VLOOKUP(C5,RA!B9:I44,8,0)</f>
        <v>31998.366600000001</v>
      </c>
      <c r="G5" s="16">
        <f t="shared" si="0"/>
        <v>107053.4914</v>
      </c>
      <c r="H5" s="27">
        <f>RA!J9</f>
        <v>23.011822395066499</v>
      </c>
      <c r="I5" s="20">
        <f>VLOOKUP(B5,RMS!B:D,3,FALSE)</f>
        <v>139051.89831679099</v>
      </c>
      <c r="J5" s="21">
        <f>VLOOKUP(B5,RMS!B:E,4,FALSE)</f>
        <v>107053.478825739</v>
      </c>
      <c r="K5" s="22">
        <f t="shared" si="1"/>
        <v>-4.0316790982615203E-2</v>
      </c>
      <c r="L5" s="22">
        <f t="shared" si="2"/>
        <v>1.2574260996188968E-2</v>
      </c>
    </row>
    <row r="6" spans="1:12">
      <c r="A6" s="38"/>
      <c r="B6" s="12">
        <v>14</v>
      </c>
      <c r="C6" s="35" t="s">
        <v>8</v>
      </c>
      <c r="D6" s="35"/>
      <c r="E6" s="15">
        <f>VLOOKUP(C6,RA!B10:D41,3,0)</f>
        <v>210838.9479</v>
      </c>
      <c r="F6" s="25">
        <f>VLOOKUP(C6,RA!B10:I45,8,0)</f>
        <v>51920.910799999998</v>
      </c>
      <c r="G6" s="16">
        <f t="shared" si="0"/>
        <v>158918.03710000002</v>
      </c>
      <c r="H6" s="27">
        <f>RA!J10</f>
        <v>24.625863161025599</v>
      </c>
      <c r="I6" s="20">
        <f>VLOOKUP(B6,RMS!B:D,3,FALSE)</f>
        <v>210841.449858974</v>
      </c>
      <c r="J6" s="21">
        <f>VLOOKUP(B6,RMS!B:E,4,FALSE)</f>
        <v>158918.036894872</v>
      </c>
      <c r="K6" s="22">
        <f t="shared" si="1"/>
        <v>-2.5019589739968069</v>
      </c>
      <c r="L6" s="22">
        <f t="shared" si="2"/>
        <v>2.0512801711447537E-4</v>
      </c>
    </row>
    <row r="7" spans="1:12">
      <c r="A7" s="38"/>
      <c r="B7" s="12">
        <v>15</v>
      </c>
      <c r="C7" s="35" t="s">
        <v>9</v>
      </c>
      <c r="D7" s="35"/>
      <c r="E7" s="15">
        <f>VLOOKUP(C7,RA!B10:D42,3,0)</f>
        <v>50970.692000000003</v>
      </c>
      <c r="F7" s="25">
        <f>VLOOKUP(C7,RA!B11:I46,8,0)</f>
        <v>11888.5679</v>
      </c>
      <c r="G7" s="16">
        <f t="shared" si="0"/>
        <v>39082.124100000001</v>
      </c>
      <c r="H7" s="27">
        <f>RA!J11</f>
        <v>23.324321160874199</v>
      </c>
      <c r="I7" s="20">
        <f>VLOOKUP(B7,RMS!B:D,3,FALSE)</f>
        <v>50970.713805128202</v>
      </c>
      <c r="J7" s="21">
        <f>VLOOKUP(B7,RMS!B:E,4,FALSE)</f>
        <v>39082.1242094017</v>
      </c>
      <c r="K7" s="22">
        <f t="shared" si="1"/>
        <v>-2.180512819904834E-2</v>
      </c>
      <c r="L7" s="22">
        <f t="shared" si="2"/>
        <v>-1.0940169886453077E-4</v>
      </c>
    </row>
    <row r="8" spans="1:12">
      <c r="A8" s="38"/>
      <c r="B8" s="12">
        <v>16</v>
      </c>
      <c r="C8" s="35" t="s">
        <v>10</v>
      </c>
      <c r="D8" s="35"/>
      <c r="E8" s="15">
        <f>VLOOKUP(C8,RA!B12:D43,3,0)</f>
        <v>123933.98299999999</v>
      </c>
      <c r="F8" s="25">
        <f>VLOOKUP(C8,RA!B12:I47,8,0)</f>
        <v>22439.212</v>
      </c>
      <c r="G8" s="16">
        <f t="shared" si="0"/>
        <v>101494.77099999999</v>
      </c>
      <c r="H8" s="27">
        <f>RA!J12</f>
        <v>18.105778138349699</v>
      </c>
      <c r="I8" s="20">
        <f>VLOOKUP(B8,RMS!B:D,3,FALSE)</f>
        <v>123933.98297093999</v>
      </c>
      <c r="J8" s="21">
        <f>VLOOKUP(B8,RMS!B:E,4,FALSE)</f>
        <v>101494.770611966</v>
      </c>
      <c r="K8" s="22">
        <f t="shared" si="1"/>
        <v>2.9060000088065863E-5</v>
      </c>
      <c r="L8" s="22">
        <f t="shared" si="2"/>
        <v>3.8803399365860969E-4</v>
      </c>
    </row>
    <row r="9" spans="1:12">
      <c r="A9" s="38"/>
      <c r="B9" s="12">
        <v>17</v>
      </c>
      <c r="C9" s="35" t="s">
        <v>11</v>
      </c>
      <c r="D9" s="35"/>
      <c r="E9" s="15">
        <f>VLOOKUP(C9,RA!B12:D44,3,0)</f>
        <v>300564.44760000001</v>
      </c>
      <c r="F9" s="25">
        <f>VLOOKUP(C9,RA!B13:I48,8,0)</f>
        <v>69961.522100000002</v>
      </c>
      <c r="G9" s="16">
        <f t="shared" si="0"/>
        <v>230602.92550000001</v>
      </c>
      <c r="H9" s="27">
        <f>RA!J13</f>
        <v>23.276712418464999</v>
      </c>
      <c r="I9" s="20">
        <f>VLOOKUP(B9,RMS!B:D,3,FALSE)</f>
        <v>300564.63736837602</v>
      </c>
      <c r="J9" s="21">
        <f>VLOOKUP(B9,RMS!B:E,4,FALSE)</f>
        <v>230602.92554102599</v>
      </c>
      <c r="K9" s="22">
        <f t="shared" si="1"/>
        <v>-0.18976837600348517</v>
      </c>
      <c r="L9" s="22">
        <f t="shared" si="2"/>
        <v>-4.1025981772691011E-5</v>
      </c>
    </row>
    <row r="10" spans="1:12">
      <c r="A10" s="38"/>
      <c r="B10" s="12">
        <v>18</v>
      </c>
      <c r="C10" s="35" t="s">
        <v>12</v>
      </c>
      <c r="D10" s="35"/>
      <c r="E10" s="15">
        <f>VLOOKUP(C10,RA!B14:D45,3,0)</f>
        <v>193284.921</v>
      </c>
      <c r="F10" s="25">
        <f>VLOOKUP(C10,RA!B14:I49,8,0)</f>
        <v>36347.377899999999</v>
      </c>
      <c r="G10" s="16">
        <f t="shared" si="0"/>
        <v>156937.54310000001</v>
      </c>
      <c r="H10" s="27">
        <f>RA!J14</f>
        <v>18.805076832661999</v>
      </c>
      <c r="I10" s="20">
        <f>VLOOKUP(B10,RMS!B:D,3,FALSE)</f>
        <v>193284.90132051299</v>
      </c>
      <c r="J10" s="21">
        <f>VLOOKUP(B10,RMS!B:E,4,FALSE)</f>
        <v>156937.543799145</v>
      </c>
      <c r="K10" s="22">
        <f t="shared" si="1"/>
        <v>1.9679487013490871E-2</v>
      </c>
      <c r="L10" s="22">
        <f t="shared" si="2"/>
        <v>-6.9914499181322753E-4</v>
      </c>
    </row>
    <row r="11" spans="1:12">
      <c r="A11" s="38"/>
      <c r="B11" s="12">
        <v>19</v>
      </c>
      <c r="C11" s="35" t="s">
        <v>13</v>
      </c>
      <c r="D11" s="35"/>
      <c r="E11" s="15">
        <f>VLOOKUP(C11,RA!B14:D46,3,0)</f>
        <v>157055.0307</v>
      </c>
      <c r="F11" s="25">
        <f>VLOOKUP(C11,RA!B15:I50,8,0)</f>
        <v>26881.465400000001</v>
      </c>
      <c r="G11" s="16">
        <f t="shared" si="0"/>
        <v>130173.5653</v>
      </c>
      <c r="H11" s="27">
        <f>RA!J15</f>
        <v>17.115953102672599</v>
      </c>
      <c r="I11" s="20">
        <f>VLOOKUP(B11,RMS!B:D,3,FALSE)</f>
        <v>157055.11351196599</v>
      </c>
      <c r="J11" s="21">
        <f>VLOOKUP(B11,RMS!B:E,4,FALSE)</f>
        <v>130173.566695726</v>
      </c>
      <c r="K11" s="22">
        <f t="shared" si="1"/>
        <v>-8.2811965985456482E-2</v>
      </c>
      <c r="L11" s="22">
        <f t="shared" si="2"/>
        <v>-1.3957259943708777E-3</v>
      </c>
    </row>
    <row r="12" spans="1:12">
      <c r="A12" s="38"/>
      <c r="B12" s="12">
        <v>21</v>
      </c>
      <c r="C12" s="35" t="s">
        <v>14</v>
      </c>
      <c r="D12" s="35"/>
      <c r="E12" s="15">
        <f>VLOOKUP(C12,RA!B16:D47,3,0)</f>
        <v>1085029.8251</v>
      </c>
      <c r="F12" s="25">
        <f>VLOOKUP(C12,RA!B16:I51,8,0)</f>
        <v>68657.981899999999</v>
      </c>
      <c r="G12" s="16">
        <f t="shared" si="0"/>
        <v>1016371.8432</v>
      </c>
      <c r="H12" s="27">
        <f>RA!J16</f>
        <v>6.3277506582523904</v>
      </c>
      <c r="I12" s="20">
        <f>VLOOKUP(B12,RMS!B:D,3,FALSE)</f>
        <v>1085029.7568000001</v>
      </c>
      <c r="J12" s="21">
        <f>VLOOKUP(B12,RMS!B:E,4,FALSE)</f>
        <v>1016371.8432</v>
      </c>
      <c r="K12" s="22">
        <f t="shared" si="1"/>
        <v>6.8299999926239252E-2</v>
      </c>
      <c r="L12" s="22">
        <f t="shared" si="2"/>
        <v>0</v>
      </c>
    </row>
    <row r="13" spans="1:12">
      <c r="A13" s="38"/>
      <c r="B13" s="12">
        <v>22</v>
      </c>
      <c r="C13" s="35" t="s">
        <v>15</v>
      </c>
      <c r="D13" s="35"/>
      <c r="E13" s="15">
        <f>VLOOKUP(C13,RA!B16:D48,3,0)</f>
        <v>647571.45869999996</v>
      </c>
      <c r="F13" s="25">
        <f>VLOOKUP(C13,RA!B17:I52,8,0)</f>
        <v>79046.810299999997</v>
      </c>
      <c r="G13" s="16">
        <f t="shared" si="0"/>
        <v>568524.64839999995</v>
      </c>
      <c r="H13" s="27">
        <f>RA!J17</f>
        <v>12.206654453037</v>
      </c>
      <c r="I13" s="20">
        <f>VLOOKUP(B13,RMS!B:D,3,FALSE)</f>
        <v>647571.57396324805</v>
      </c>
      <c r="J13" s="21">
        <f>VLOOKUP(B13,RMS!B:E,4,FALSE)</f>
        <v>568524.64784273505</v>
      </c>
      <c r="K13" s="22">
        <f t="shared" si="1"/>
        <v>-0.11526324809528887</v>
      </c>
      <c r="L13" s="22">
        <f t="shared" si="2"/>
        <v>5.5726489517837763E-4</v>
      </c>
    </row>
    <row r="14" spans="1:12">
      <c r="A14" s="38"/>
      <c r="B14" s="12">
        <v>23</v>
      </c>
      <c r="C14" s="35" t="s">
        <v>16</v>
      </c>
      <c r="D14" s="35"/>
      <c r="E14" s="15">
        <f>VLOOKUP(C14,RA!B18:D49,3,0)</f>
        <v>2610225.6372000002</v>
      </c>
      <c r="F14" s="25">
        <f>VLOOKUP(C14,RA!B18:I53,8,0)</f>
        <v>277124.9166</v>
      </c>
      <c r="G14" s="16">
        <f t="shared" si="0"/>
        <v>2333100.7206000001</v>
      </c>
      <c r="H14" s="27">
        <f>RA!J18</f>
        <v>10.6168950549912</v>
      </c>
      <c r="I14" s="20">
        <f>VLOOKUP(B14,RMS!B:D,3,FALSE)</f>
        <v>2610225.9881752101</v>
      </c>
      <c r="J14" s="21">
        <f>VLOOKUP(B14,RMS!B:E,4,FALSE)</f>
        <v>2333100.7042256398</v>
      </c>
      <c r="K14" s="22">
        <f t="shared" si="1"/>
        <v>-0.35097520984709263</v>
      </c>
      <c r="L14" s="22">
        <f t="shared" si="2"/>
        <v>1.6374360304325819E-2</v>
      </c>
    </row>
    <row r="15" spans="1:12">
      <c r="A15" s="38"/>
      <c r="B15" s="12">
        <v>24</v>
      </c>
      <c r="C15" s="35" t="s">
        <v>17</v>
      </c>
      <c r="D15" s="35"/>
      <c r="E15" s="15">
        <f>VLOOKUP(C15,RA!B18:D50,3,0)</f>
        <v>873207.04709999997</v>
      </c>
      <c r="F15" s="25">
        <f>VLOOKUP(C15,RA!B19:I54,8,0)</f>
        <v>68336.7304</v>
      </c>
      <c r="G15" s="16">
        <f t="shared" si="0"/>
        <v>804870.31669999997</v>
      </c>
      <c r="H15" s="27">
        <f>RA!J19</f>
        <v>7.8259481101249104</v>
      </c>
      <c r="I15" s="20">
        <f>VLOOKUP(B15,RMS!B:D,3,FALSE)</f>
        <v>873207.13182649598</v>
      </c>
      <c r="J15" s="21">
        <f>VLOOKUP(B15,RMS!B:E,4,FALSE)</f>
        <v>804870.31635384599</v>
      </c>
      <c r="K15" s="22">
        <f t="shared" si="1"/>
        <v>-8.4726496017538011E-2</v>
      </c>
      <c r="L15" s="22">
        <f t="shared" si="2"/>
        <v>3.4615397453308105E-4</v>
      </c>
    </row>
    <row r="16" spans="1:12">
      <c r="A16" s="38"/>
      <c r="B16" s="12">
        <v>25</v>
      </c>
      <c r="C16" s="35" t="s">
        <v>18</v>
      </c>
      <c r="D16" s="35"/>
      <c r="E16" s="15">
        <f>VLOOKUP(C16,RA!B20:D51,3,0)</f>
        <v>836488.7942</v>
      </c>
      <c r="F16" s="25">
        <f>VLOOKUP(C16,RA!B20:I55,8,0)</f>
        <v>72082.203299999994</v>
      </c>
      <c r="G16" s="16">
        <f t="shared" si="0"/>
        <v>764406.59089999995</v>
      </c>
      <c r="H16" s="27">
        <f>RA!J20</f>
        <v>8.6172347794494808</v>
      </c>
      <c r="I16" s="20">
        <f>VLOOKUP(B16,RMS!B:D,3,FALSE)</f>
        <v>836488.86140000005</v>
      </c>
      <c r="J16" s="21">
        <f>VLOOKUP(B16,RMS!B:E,4,FALSE)</f>
        <v>764406.59089999995</v>
      </c>
      <c r="K16" s="22">
        <f t="shared" si="1"/>
        <v>-6.7200000048615038E-2</v>
      </c>
      <c r="L16" s="22">
        <f t="shared" si="2"/>
        <v>0</v>
      </c>
    </row>
    <row r="17" spans="1:12">
      <c r="A17" s="38"/>
      <c r="B17" s="12">
        <v>26</v>
      </c>
      <c r="C17" s="35" t="s">
        <v>19</v>
      </c>
      <c r="D17" s="35"/>
      <c r="E17" s="15">
        <f>VLOOKUP(C17,RA!B20:D52,3,0)</f>
        <v>427447.7867</v>
      </c>
      <c r="F17" s="25">
        <f>VLOOKUP(C17,RA!B21:I56,8,0)</f>
        <v>35092.472099999999</v>
      </c>
      <c r="G17" s="16">
        <f t="shared" si="0"/>
        <v>392355.31459999998</v>
      </c>
      <c r="H17" s="27">
        <f>RA!J21</f>
        <v>8.2097681148199104</v>
      </c>
      <c r="I17" s="20">
        <f>VLOOKUP(B17,RMS!B:D,3,FALSE)</f>
        <v>427447.56951453001</v>
      </c>
      <c r="J17" s="21">
        <f>VLOOKUP(B17,RMS!B:E,4,FALSE)</f>
        <v>392355.314635897</v>
      </c>
      <c r="K17" s="22">
        <f t="shared" si="1"/>
        <v>0.21718546998454258</v>
      </c>
      <c r="L17" s="22">
        <f t="shared" si="2"/>
        <v>-3.5897013731300831E-5</v>
      </c>
    </row>
    <row r="18" spans="1:12">
      <c r="A18" s="38"/>
      <c r="B18" s="12">
        <v>27</v>
      </c>
      <c r="C18" s="35" t="s">
        <v>20</v>
      </c>
      <c r="D18" s="35"/>
      <c r="E18" s="15">
        <f>VLOOKUP(C18,RA!B22:D53,3,0)</f>
        <v>1443602.1087</v>
      </c>
      <c r="F18" s="25">
        <f>VLOOKUP(C18,RA!B22:I57,8,0)</f>
        <v>142009.48050000001</v>
      </c>
      <c r="G18" s="16">
        <f t="shared" si="0"/>
        <v>1301592.6281999999</v>
      </c>
      <c r="H18" s="27">
        <f>RA!J22</f>
        <v>9.8371621684511901</v>
      </c>
      <c r="I18" s="20">
        <f>VLOOKUP(B18,RMS!B:D,3,FALSE)</f>
        <v>1443602.0939333299</v>
      </c>
      <c r="J18" s="21">
        <f>VLOOKUP(B18,RMS!B:E,4,FALSE)</f>
        <v>1301592.6277000001</v>
      </c>
      <c r="K18" s="22">
        <f t="shared" si="1"/>
        <v>1.4766670065000653E-2</v>
      </c>
      <c r="L18" s="22">
        <f t="shared" si="2"/>
        <v>4.9999984912574291E-4</v>
      </c>
    </row>
    <row r="19" spans="1:12">
      <c r="A19" s="38"/>
      <c r="B19" s="12">
        <v>29</v>
      </c>
      <c r="C19" s="35" t="s">
        <v>21</v>
      </c>
      <c r="D19" s="35"/>
      <c r="E19" s="15">
        <f>VLOOKUP(C19,RA!B22:D54,3,0)</f>
        <v>2722880.3149000001</v>
      </c>
      <c r="F19" s="25">
        <f>VLOOKUP(C19,RA!B23:I58,8,0)</f>
        <v>125721.92479999999</v>
      </c>
      <c r="G19" s="16">
        <f t="shared" si="0"/>
        <v>2597158.3901</v>
      </c>
      <c r="H19" s="27">
        <f>RA!J23</f>
        <v>4.6172402111114197</v>
      </c>
      <c r="I19" s="20">
        <f>VLOOKUP(B19,RMS!B:D,3,FALSE)</f>
        <v>2722881.3696282101</v>
      </c>
      <c r="J19" s="21">
        <f>VLOOKUP(B19,RMS!B:E,4,FALSE)</f>
        <v>2597158.4352230802</v>
      </c>
      <c r="K19" s="22">
        <f t="shared" si="1"/>
        <v>-1.0547282099723816</v>
      </c>
      <c r="L19" s="22">
        <f t="shared" si="2"/>
        <v>-4.5123080257326365E-2</v>
      </c>
    </row>
    <row r="20" spans="1:12">
      <c r="A20" s="38"/>
      <c r="B20" s="12">
        <v>31</v>
      </c>
      <c r="C20" s="35" t="s">
        <v>22</v>
      </c>
      <c r="D20" s="35"/>
      <c r="E20" s="15">
        <f>VLOOKUP(C20,RA!B24:D55,3,0)</f>
        <v>329392.52389999997</v>
      </c>
      <c r="F20" s="25">
        <f>VLOOKUP(C20,RA!B24:I59,8,0)</f>
        <v>56635.996700000003</v>
      </c>
      <c r="G20" s="16">
        <f t="shared" si="0"/>
        <v>272756.52719999995</v>
      </c>
      <c r="H20" s="27">
        <f>RA!J24</f>
        <v>17.1940747256286</v>
      </c>
      <c r="I20" s="20">
        <f>VLOOKUP(B20,RMS!B:D,3,FALSE)</f>
        <v>329392.50872009702</v>
      </c>
      <c r="J20" s="21">
        <f>VLOOKUP(B20,RMS!B:E,4,FALSE)</f>
        <v>272756.52568236901</v>
      </c>
      <c r="K20" s="22">
        <f t="shared" si="1"/>
        <v>1.5179902955424041E-2</v>
      </c>
      <c r="L20" s="22">
        <f t="shared" si="2"/>
        <v>1.5176309389062226E-3</v>
      </c>
    </row>
    <row r="21" spans="1:12">
      <c r="A21" s="38"/>
      <c r="B21" s="12">
        <v>32</v>
      </c>
      <c r="C21" s="35" t="s">
        <v>23</v>
      </c>
      <c r="D21" s="35"/>
      <c r="E21" s="15">
        <f>VLOOKUP(C21,RA!B24:D56,3,0)</f>
        <v>244004.38740000001</v>
      </c>
      <c r="F21" s="25">
        <f>VLOOKUP(C21,RA!B25:I60,8,0)</f>
        <v>17648.3478</v>
      </c>
      <c r="G21" s="16">
        <f t="shared" si="0"/>
        <v>226356.03960000002</v>
      </c>
      <c r="H21" s="27">
        <f>RA!J25</f>
        <v>7.23279937219686</v>
      </c>
      <c r="I21" s="20">
        <f>VLOOKUP(B21,RMS!B:D,3,FALSE)</f>
        <v>244004.38850385</v>
      </c>
      <c r="J21" s="21">
        <f>VLOOKUP(B21,RMS!B:E,4,FALSE)</f>
        <v>226356.03633544</v>
      </c>
      <c r="K21" s="22">
        <f t="shared" si="1"/>
        <v>-1.1038499942515045E-3</v>
      </c>
      <c r="L21" s="22">
        <f t="shared" si="2"/>
        <v>3.2645600149407983E-3</v>
      </c>
    </row>
    <row r="22" spans="1:12">
      <c r="A22" s="38"/>
      <c r="B22" s="12">
        <v>33</v>
      </c>
      <c r="C22" s="35" t="s">
        <v>24</v>
      </c>
      <c r="D22" s="35"/>
      <c r="E22" s="15">
        <f>VLOOKUP(C22,RA!B26:D57,3,0)</f>
        <v>606808.08979999996</v>
      </c>
      <c r="F22" s="25">
        <f>VLOOKUP(C22,RA!B26:I61,8,0)</f>
        <v>121230.1811</v>
      </c>
      <c r="G22" s="16">
        <f t="shared" si="0"/>
        <v>485577.90869999997</v>
      </c>
      <c r="H22" s="27">
        <f>RA!J26</f>
        <v>19.978339632874199</v>
      </c>
      <c r="I22" s="20">
        <f>VLOOKUP(B22,RMS!B:D,3,FALSE)</f>
        <v>606808.10457302001</v>
      </c>
      <c r="J22" s="21">
        <f>VLOOKUP(B22,RMS!B:E,4,FALSE)</f>
        <v>485578.253341651</v>
      </c>
      <c r="K22" s="22">
        <f t="shared" si="1"/>
        <v>-1.4773020055145025E-2</v>
      </c>
      <c r="L22" s="22">
        <f t="shared" si="2"/>
        <v>-0.34464165102690458</v>
      </c>
    </row>
    <row r="23" spans="1:12">
      <c r="A23" s="38"/>
      <c r="B23" s="12">
        <v>34</v>
      </c>
      <c r="C23" s="35" t="s">
        <v>25</v>
      </c>
      <c r="D23" s="35"/>
      <c r="E23" s="15">
        <f>VLOOKUP(C23,RA!B26:D58,3,0)</f>
        <v>350747.92910000001</v>
      </c>
      <c r="F23" s="25">
        <f>VLOOKUP(C23,RA!B27:I62,8,0)</f>
        <v>110375.59910000001</v>
      </c>
      <c r="G23" s="16">
        <f t="shared" si="0"/>
        <v>240372.33000000002</v>
      </c>
      <c r="H23" s="27">
        <f>RA!J27</f>
        <v>31.4686388550369</v>
      </c>
      <c r="I23" s="20">
        <f>VLOOKUP(B23,RMS!B:D,3,FALSE)</f>
        <v>350747.90204536001</v>
      </c>
      <c r="J23" s="21">
        <f>VLOOKUP(B23,RMS!B:E,4,FALSE)</f>
        <v>240372.34749079199</v>
      </c>
      <c r="K23" s="22">
        <f t="shared" si="1"/>
        <v>2.7054639998823404E-2</v>
      </c>
      <c r="L23" s="22">
        <f t="shared" si="2"/>
        <v>-1.7490791971795261E-2</v>
      </c>
    </row>
    <row r="24" spans="1:12">
      <c r="A24" s="38"/>
      <c r="B24" s="12">
        <v>35</v>
      </c>
      <c r="C24" s="35" t="s">
        <v>26</v>
      </c>
      <c r="D24" s="35"/>
      <c r="E24" s="15">
        <f>VLOOKUP(C24,RA!B28:D59,3,0)</f>
        <v>923950.67830000003</v>
      </c>
      <c r="F24" s="25">
        <f>VLOOKUP(C24,RA!B28:I63,8,0)</f>
        <v>63438.507799999999</v>
      </c>
      <c r="G24" s="16">
        <f t="shared" si="0"/>
        <v>860512.17050000001</v>
      </c>
      <c r="H24" s="27">
        <f>RA!J28</f>
        <v>6.8660058691360097</v>
      </c>
      <c r="I24" s="20">
        <f>VLOOKUP(B24,RMS!B:D,3,FALSE)</f>
        <v>923950.67815575202</v>
      </c>
      <c r="J24" s="21">
        <f>VLOOKUP(B24,RMS!B:E,4,FALSE)</f>
        <v>860512.16109985195</v>
      </c>
      <c r="K24" s="22">
        <f t="shared" si="1"/>
        <v>1.4424801338464022E-4</v>
      </c>
      <c r="L24" s="22">
        <f t="shared" si="2"/>
        <v>9.4001480611041188E-3</v>
      </c>
    </row>
    <row r="25" spans="1:12">
      <c r="A25" s="38"/>
      <c r="B25" s="12">
        <v>36</v>
      </c>
      <c r="C25" s="35" t="s">
        <v>27</v>
      </c>
      <c r="D25" s="35"/>
      <c r="E25" s="15">
        <f>VLOOKUP(C25,RA!B28:D60,3,0)</f>
        <v>729044.64850000001</v>
      </c>
      <c r="F25" s="25">
        <f>VLOOKUP(C25,RA!B29:I64,8,0)</f>
        <v>132854.7825</v>
      </c>
      <c r="G25" s="16">
        <f t="shared" si="0"/>
        <v>596189.86600000004</v>
      </c>
      <c r="H25" s="27">
        <f>RA!J29</f>
        <v>18.223133901791499</v>
      </c>
      <c r="I25" s="20">
        <f>VLOOKUP(B25,RMS!B:D,3,FALSE)</f>
        <v>729044.64861681405</v>
      </c>
      <c r="J25" s="21">
        <f>VLOOKUP(B25,RMS!B:E,4,FALSE)</f>
        <v>596189.83275424002</v>
      </c>
      <c r="K25" s="22">
        <f t="shared" si="1"/>
        <v>-1.1681404430419207E-4</v>
      </c>
      <c r="L25" s="22">
        <f t="shared" si="2"/>
        <v>3.3245760016143322E-2</v>
      </c>
    </row>
    <row r="26" spans="1:12">
      <c r="A26" s="38"/>
      <c r="B26" s="12">
        <v>37</v>
      </c>
      <c r="C26" s="35" t="s">
        <v>28</v>
      </c>
      <c r="D26" s="35"/>
      <c r="E26" s="15">
        <f>VLOOKUP(C26,RA!B30:D61,3,0)</f>
        <v>1414149.3233</v>
      </c>
      <c r="F26" s="25">
        <f>VLOOKUP(C26,RA!B30:I65,8,0)</f>
        <v>205253.7476</v>
      </c>
      <c r="G26" s="16">
        <f t="shared" si="0"/>
        <v>1208895.5756999999</v>
      </c>
      <c r="H26" s="27">
        <f>RA!J30</f>
        <v>14.5142909746637</v>
      </c>
      <c r="I26" s="20">
        <f>VLOOKUP(B26,RMS!B:D,3,FALSE)</f>
        <v>1414149.3059159301</v>
      </c>
      <c r="J26" s="21">
        <f>VLOOKUP(B26,RMS!B:E,4,FALSE)</f>
        <v>1208895.56051872</v>
      </c>
      <c r="K26" s="22">
        <f t="shared" si="1"/>
        <v>1.7384069971740246E-2</v>
      </c>
      <c r="L26" s="22">
        <f t="shared" si="2"/>
        <v>1.518127997405827E-2</v>
      </c>
    </row>
    <row r="27" spans="1:12">
      <c r="A27" s="38"/>
      <c r="B27" s="12">
        <v>38</v>
      </c>
      <c r="C27" s="35" t="s">
        <v>29</v>
      </c>
      <c r="D27" s="35"/>
      <c r="E27" s="15">
        <f>VLOOKUP(C27,RA!B30:D62,3,0)</f>
        <v>2277616.2247000001</v>
      </c>
      <c r="F27" s="25">
        <f>VLOOKUP(C27,RA!B31:I66,8,0)</f>
        <v>-76885.920199999993</v>
      </c>
      <c r="G27" s="16">
        <f t="shared" si="0"/>
        <v>2354502.1449000002</v>
      </c>
      <c r="H27" s="27">
        <f>RA!J31</f>
        <v>-3.3757188487769598</v>
      </c>
      <c r="I27" s="20">
        <f>VLOOKUP(B27,RMS!B:D,3,FALSE)</f>
        <v>2277616.4565902702</v>
      </c>
      <c r="J27" s="21">
        <f>VLOOKUP(B27,RMS!B:E,4,FALSE)</f>
        <v>2354501.7247212399</v>
      </c>
      <c r="K27" s="22">
        <f t="shared" si="1"/>
        <v>-0.23189027002081275</v>
      </c>
      <c r="L27" s="22">
        <f t="shared" si="2"/>
        <v>0.42017876030877233</v>
      </c>
    </row>
    <row r="28" spans="1:12">
      <c r="A28" s="38"/>
      <c r="B28" s="12">
        <v>39</v>
      </c>
      <c r="C28" s="35" t="s">
        <v>30</v>
      </c>
      <c r="D28" s="35"/>
      <c r="E28" s="15">
        <f>VLOOKUP(C28,RA!B32:D63,3,0)</f>
        <v>159094.02499999999</v>
      </c>
      <c r="F28" s="25">
        <f>VLOOKUP(C28,RA!B32:I67,8,0)</f>
        <v>45985.777000000002</v>
      </c>
      <c r="G28" s="16">
        <f t="shared" si="0"/>
        <v>113108.24799999999</v>
      </c>
      <c r="H28" s="27">
        <f>RA!J32</f>
        <v>28.9047794221059</v>
      </c>
      <c r="I28" s="20">
        <f>VLOOKUP(B28,RMS!B:D,3,FALSE)</f>
        <v>159093.924659315</v>
      </c>
      <c r="J28" s="21">
        <f>VLOOKUP(B28,RMS!B:E,4,FALSE)</f>
        <v>113108.231230169</v>
      </c>
      <c r="K28" s="22">
        <f t="shared" si="1"/>
        <v>0.10034068499226123</v>
      </c>
      <c r="L28" s="22">
        <f t="shared" si="2"/>
        <v>1.6769830996054225E-2</v>
      </c>
    </row>
    <row r="29" spans="1:12">
      <c r="A29" s="38"/>
      <c r="B29" s="12">
        <v>40</v>
      </c>
      <c r="C29" s="35" t="s">
        <v>31</v>
      </c>
      <c r="D29" s="35"/>
      <c r="E29" s="15">
        <f>VLOOKUP(C29,RA!B32:D64,3,0)</f>
        <v>61.538699999999999</v>
      </c>
      <c r="F29" s="25">
        <f>VLOOKUP(C29,RA!B33:I68,8,0)</f>
        <v>11.982200000000001</v>
      </c>
      <c r="G29" s="16">
        <f t="shared" si="0"/>
        <v>49.5565</v>
      </c>
      <c r="H29" s="27">
        <f>RA!J33</f>
        <v>19.470999549876701</v>
      </c>
      <c r="I29" s="20">
        <f>VLOOKUP(B29,RMS!B:D,3,FALSE)</f>
        <v>61.538499999999999</v>
      </c>
      <c r="J29" s="21">
        <f>VLOOKUP(B29,RMS!B:E,4,FALSE)</f>
        <v>49.5565</v>
      </c>
      <c r="K29" s="22">
        <f t="shared" si="1"/>
        <v>1.9999999999953388E-4</v>
      </c>
      <c r="L29" s="22">
        <f t="shared" si="2"/>
        <v>0</v>
      </c>
    </row>
    <row r="30" spans="1:12">
      <c r="A30" s="38"/>
      <c r="B30" s="12">
        <v>41</v>
      </c>
      <c r="C30" s="35" t="s">
        <v>36</v>
      </c>
      <c r="D30" s="35"/>
      <c r="E30" s="15">
        <f>VLOOKUP(C30,RA!B34:D65,3,0)</f>
        <v>0</v>
      </c>
      <c r="F30" s="25">
        <f>VLOOKUP(C30,RA!B34:I69,8,0)</f>
        <v>0</v>
      </c>
      <c r="G30" s="16">
        <f t="shared" si="0"/>
        <v>0</v>
      </c>
      <c r="H30" s="27">
        <f>RA!J34</f>
        <v>0</v>
      </c>
      <c r="I30" s="20">
        <v>0</v>
      </c>
      <c r="J30" s="21">
        <v>0</v>
      </c>
      <c r="K30" s="22">
        <f t="shared" si="1"/>
        <v>0</v>
      </c>
      <c r="L30" s="22">
        <f t="shared" si="2"/>
        <v>0</v>
      </c>
    </row>
    <row r="31" spans="1:12">
      <c r="A31" s="38"/>
      <c r="B31" s="12">
        <v>42</v>
      </c>
      <c r="C31" s="35" t="s">
        <v>32</v>
      </c>
      <c r="D31" s="35"/>
      <c r="E31" s="15">
        <f>VLOOKUP(C31,RA!B34:D66,3,0)</f>
        <v>105662.7466</v>
      </c>
      <c r="F31" s="25">
        <f>VLOOKUP(C31,RA!B35:I70,8,0)</f>
        <v>12772.8202</v>
      </c>
      <c r="G31" s="16">
        <f t="shared" si="0"/>
        <v>92889.926399999997</v>
      </c>
      <c r="H31" s="27">
        <f>RA!J35</f>
        <v>12.088290917094101</v>
      </c>
      <c r="I31" s="20">
        <f>VLOOKUP(B31,RMS!B:D,3,FALSE)</f>
        <v>105662.7461</v>
      </c>
      <c r="J31" s="21">
        <f>VLOOKUP(B31,RMS!B:E,4,FALSE)</f>
        <v>92889.922900000005</v>
      </c>
      <c r="K31" s="22">
        <f t="shared" si="1"/>
        <v>4.999999946448952E-4</v>
      </c>
      <c r="L31" s="22">
        <f t="shared" si="2"/>
        <v>3.4999999916180968E-3</v>
      </c>
    </row>
    <row r="32" spans="1:12">
      <c r="A32" s="38"/>
      <c r="B32" s="12">
        <v>71</v>
      </c>
      <c r="C32" s="35" t="s">
        <v>37</v>
      </c>
      <c r="D32" s="35"/>
      <c r="E32" s="15">
        <f>VLOOKUP(C32,RA!B36:D67,3,0)</f>
        <v>0</v>
      </c>
      <c r="F32" s="25">
        <f>VLOOKUP(C32,RA!B36:I71,8,0)</f>
        <v>0</v>
      </c>
      <c r="G32" s="16">
        <f t="shared" si="0"/>
        <v>0</v>
      </c>
      <c r="H32" s="27">
        <f>RA!J36</f>
        <v>0</v>
      </c>
      <c r="I32" s="20">
        <v>0</v>
      </c>
      <c r="J32" s="21">
        <v>0</v>
      </c>
      <c r="K32" s="22">
        <f t="shared" si="1"/>
        <v>0</v>
      </c>
      <c r="L32" s="22">
        <f t="shared" si="2"/>
        <v>0</v>
      </c>
    </row>
    <row r="33" spans="1:12">
      <c r="A33" s="38"/>
      <c r="B33" s="12">
        <v>72</v>
      </c>
      <c r="C33" s="35" t="s">
        <v>38</v>
      </c>
      <c r="D33" s="35"/>
      <c r="E33" s="15">
        <f>VLOOKUP(C33,RA!B37:D68,3,0)</f>
        <v>0</v>
      </c>
      <c r="F33" s="25">
        <f>VLOOKUP(C33,RA!B37:I72,8,0)</f>
        <v>0</v>
      </c>
      <c r="G33" s="16">
        <f t="shared" si="0"/>
        <v>0</v>
      </c>
      <c r="H33" s="27">
        <f>RA!J37</f>
        <v>0</v>
      </c>
      <c r="I33" s="20">
        <v>0</v>
      </c>
      <c r="J33" s="21">
        <v>0</v>
      </c>
      <c r="K33" s="22">
        <f t="shared" si="1"/>
        <v>0</v>
      </c>
      <c r="L33" s="22">
        <f t="shared" si="2"/>
        <v>0</v>
      </c>
    </row>
    <row r="34" spans="1:12">
      <c r="A34" s="38"/>
      <c r="B34" s="12">
        <v>73</v>
      </c>
      <c r="C34" s="35" t="s">
        <v>39</v>
      </c>
      <c r="D34" s="35"/>
      <c r="E34" s="15">
        <f>VLOOKUP(C34,RA!B38:D69,3,0)</f>
        <v>0</v>
      </c>
      <c r="F34" s="25">
        <f>VLOOKUP(C34,RA!B38:I73,8,0)</f>
        <v>0</v>
      </c>
      <c r="G34" s="16">
        <f t="shared" si="0"/>
        <v>0</v>
      </c>
      <c r="H34" s="27">
        <f>RA!J38</f>
        <v>0</v>
      </c>
      <c r="I34" s="20">
        <v>0</v>
      </c>
      <c r="J34" s="21">
        <v>0</v>
      </c>
      <c r="K34" s="22">
        <f t="shared" si="1"/>
        <v>0</v>
      </c>
      <c r="L34" s="22">
        <f t="shared" si="2"/>
        <v>0</v>
      </c>
    </row>
    <row r="35" spans="1:12">
      <c r="A35" s="38"/>
      <c r="B35" s="12">
        <v>75</v>
      </c>
      <c r="C35" s="35" t="s">
        <v>33</v>
      </c>
      <c r="D35" s="35"/>
      <c r="E35" s="15">
        <f>VLOOKUP(C35,RA!B8:D70,3,0)</f>
        <v>285008.97360000003</v>
      </c>
      <c r="F35" s="25">
        <f>VLOOKUP(C35,RA!B8:I74,8,0)</f>
        <v>15256.938</v>
      </c>
      <c r="G35" s="16">
        <f t="shared" si="0"/>
        <v>269752.0356</v>
      </c>
      <c r="H35" s="27">
        <f>RA!J39</f>
        <v>5.3531430281955199</v>
      </c>
      <c r="I35" s="20">
        <f>VLOOKUP(B35,RMS!B:D,3,FALSE)</f>
        <v>285008.97435897402</v>
      </c>
      <c r="J35" s="21">
        <f>VLOOKUP(B35,RMS!B:E,4,FALSE)</f>
        <v>269752.03632478602</v>
      </c>
      <c r="K35" s="22">
        <f t="shared" si="1"/>
        <v>-7.5897399801760912E-4</v>
      </c>
      <c r="L35" s="22">
        <f t="shared" si="2"/>
        <v>-7.2478601941838861E-4</v>
      </c>
    </row>
    <row r="36" spans="1:12">
      <c r="A36" s="38"/>
      <c r="B36" s="12">
        <v>76</v>
      </c>
      <c r="C36" s="35" t="s">
        <v>34</v>
      </c>
      <c r="D36" s="35"/>
      <c r="E36" s="15">
        <f>VLOOKUP(C36,RA!B8:D71,3,0)</f>
        <v>380781.315</v>
      </c>
      <c r="F36" s="25">
        <f>VLOOKUP(C36,RA!B8:I75,8,0)</f>
        <v>26141.627700000001</v>
      </c>
      <c r="G36" s="16">
        <f t="shared" si="0"/>
        <v>354639.68729999999</v>
      </c>
      <c r="H36" s="27">
        <f>RA!J40</f>
        <v>6.8652601034270804</v>
      </c>
      <c r="I36" s="20">
        <f>VLOOKUP(B36,RMS!B:D,3,FALSE)</f>
        <v>380781.30499487201</v>
      </c>
      <c r="J36" s="21">
        <f>VLOOKUP(B36,RMS!B:E,4,FALSE)</f>
        <v>354639.68772734998</v>
      </c>
      <c r="K36" s="22">
        <f t="shared" si="1"/>
        <v>1.000512798782438E-2</v>
      </c>
      <c r="L36" s="22">
        <f t="shared" si="2"/>
        <v>-4.2734999442473054E-4</v>
      </c>
    </row>
    <row r="37" spans="1:12">
      <c r="A37" s="38"/>
      <c r="B37" s="12">
        <v>77</v>
      </c>
      <c r="C37" s="35" t="s">
        <v>40</v>
      </c>
      <c r="D37" s="35"/>
      <c r="E37" s="15">
        <f>VLOOKUP(C37,RA!B9:D72,3,0)</f>
        <v>0</v>
      </c>
      <c r="F37" s="25">
        <f>VLOOKUP(C37,RA!B9:I76,8,0)</f>
        <v>0</v>
      </c>
      <c r="G37" s="16">
        <f t="shared" si="0"/>
        <v>0</v>
      </c>
      <c r="H37" s="27">
        <f>RA!J41</f>
        <v>0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</row>
    <row r="38" spans="1:12">
      <c r="A38" s="38"/>
      <c r="B38" s="12">
        <v>78</v>
      </c>
      <c r="C38" s="35" t="s">
        <v>41</v>
      </c>
      <c r="D38" s="35"/>
      <c r="E38" s="15">
        <f>VLOOKUP(C38,RA!B10:D73,3,0)</f>
        <v>0</v>
      </c>
      <c r="F38" s="25">
        <f>VLOOKUP(C38,RA!B10:I77,8,0)</f>
        <v>0</v>
      </c>
      <c r="G38" s="16">
        <f t="shared" si="0"/>
        <v>0</v>
      </c>
      <c r="H38" s="27">
        <f>RA!J42</f>
        <v>0</v>
      </c>
      <c r="I38" s="20">
        <v>0</v>
      </c>
      <c r="J38" s="21">
        <v>0</v>
      </c>
      <c r="K38" s="22">
        <f t="shared" si="1"/>
        <v>0</v>
      </c>
      <c r="L38" s="22">
        <f t="shared" si="2"/>
        <v>0</v>
      </c>
    </row>
    <row r="39" spans="1:12">
      <c r="A39" s="38"/>
      <c r="B39" s="12">
        <v>99</v>
      </c>
      <c r="C39" s="35" t="s">
        <v>35</v>
      </c>
      <c r="D39" s="35"/>
      <c r="E39" s="15">
        <f>VLOOKUP(C39,RA!B8:D74,3,0)</f>
        <v>25328.1315</v>
      </c>
      <c r="F39" s="25">
        <f>VLOOKUP(C39,RA!B8:I78,8,0)</f>
        <v>2569.6421</v>
      </c>
      <c r="G39" s="16">
        <f t="shared" si="0"/>
        <v>22758.489399999999</v>
      </c>
      <c r="H39" s="27">
        <f>RA!J43</f>
        <v>10.145407291493299</v>
      </c>
      <c r="I39" s="20">
        <f>VLOOKUP(B39,RMS!B:D,3,FALSE)</f>
        <v>25328.131760078701</v>
      </c>
      <c r="J39" s="21">
        <f>VLOOKUP(B39,RMS!B:E,4,FALSE)</f>
        <v>22758.489342712401</v>
      </c>
      <c r="K39" s="22">
        <f t="shared" si="1"/>
        <v>-2.6007870110333897E-4</v>
      </c>
      <c r="L39" s="22">
        <f t="shared" si="2"/>
        <v>5.7287597883259878E-5</v>
      </c>
    </row>
  </sheetData>
  <mergeCells count="39">
    <mergeCell ref="C29:D29"/>
    <mergeCell ref="C27:D27"/>
    <mergeCell ref="C28:D28"/>
    <mergeCell ref="C23:D23"/>
    <mergeCell ref="C24:D24"/>
    <mergeCell ref="C25:D25"/>
    <mergeCell ref="C26:D26"/>
    <mergeCell ref="C2:D2"/>
    <mergeCell ref="C4:D4"/>
    <mergeCell ref="C5:D5"/>
    <mergeCell ref="C6:D6"/>
    <mergeCell ref="C7:D7"/>
    <mergeCell ref="A3:D3"/>
    <mergeCell ref="A4:A3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23" type="noConversion"/>
  <pageMargins left="0.75" right="0.75" top="1" bottom="1" header="0.5" footer="0.5"/>
  <pageSetup orientation="portrait" horizontalDpi="200" verticalDpi="200" copies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W43"/>
  <sheetViews>
    <sheetView workbookViewId="0">
      <selection sqref="A1:W43"/>
    </sheetView>
  </sheetViews>
  <sheetFormatPr defaultRowHeight="11.25"/>
  <cols>
    <col min="1" max="1" width="7" style="34" customWidth="1"/>
    <col min="2" max="3" width="9" style="34"/>
    <col min="4" max="5" width="11.5" style="34" bestFit="1" customWidth="1"/>
    <col min="6" max="7" width="12.25" style="34" bestFit="1" customWidth="1"/>
    <col min="8" max="8" width="9" style="34"/>
    <col min="9" max="9" width="12.25" style="34" bestFit="1" customWidth="1"/>
    <col min="10" max="10" width="9" style="34"/>
    <col min="11" max="11" width="12.25" style="34" bestFit="1" customWidth="1"/>
    <col min="12" max="12" width="10.5" style="34" bestFit="1" customWidth="1"/>
    <col min="13" max="13" width="12.25" style="34" bestFit="1" customWidth="1"/>
    <col min="14" max="15" width="13.875" style="34" bestFit="1" customWidth="1"/>
    <col min="16" max="17" width="9.25" style="34" bestFit="1" customWidth="1"/>
    <col min="18" max="18" width="10.5" style="34" bestFit="1" customWidth="1"/>
    <col min="19" max="20" width="9" style="34"/>
    <col min="21" max="21" width="10.5" style="34" bestFit="1" customWidth="1"/>
    <col min="22" max="22" width="36" style="34" bestFit="1" customWidth="1"/>
    <col min="23" max="16384" width="9" style="34"/>
  </cols>
  <sheetData>
    <row r="1" spans="1:23" ht="12.75">
      <c r="A1" s="41"/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53" t="s">
        <v>47</v>
      </c>
      <c r="W1" s="43"/>
    </row>
    <row r="2" spans="1:23" ht="12.75">
      <c r="A2" s="41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53"/>
      <c r="W2" s="43"/>
    </row>
    <row r="3" spans="1:23" ht="23.25" thickBot="1">
      <c r="A3" s="41"/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54" t="s">
        <v>48</v>
      </c>
      <c r="W3" s="43"/>
    </row>
    <row r="4" spans="1:23" ht="15" thickTop="1" thickBot="1">
      <c r="A4" s="42"/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52"/>
      <c r="W4" s="43"/>
    </row>
    <row r="5" spans="1:23" ht="15" thickTop="1" thickBot="1">
      <c r="A5" s="55"/>
      <c r="B5" s="56"/>
      <c r="C5" s="57"/>
      <c r="D5" s="58" t="s">
        <v>0</v>
      </c>
      <c r="E5" s="58" t="s">
        <v>60</v>
      </c>
      <c r="F5" s="58" t="s">
        <v>61</v>
      </c>
      <c r="G5" s="58" t="s">
        <v>49</v>
      </c>
      <c r="H5" s="58" t="s">
        <v>50</v>
      </c>
      <c r="I5" s="58" t="s">
        <v>1</v>
      </c>
      <c r="J5" s="58" t="s">
        <v>2</v>
      </c>
      <c r="K5" s="58" t="s">
        <v>51</v>
      </c>
      <c r="L5" s="58" t="s">
        <v>52</v>
      </c>
      <c r="M5" s="58" t="s">
        <v>53</v>
      </c>
      <c r="N5" s="58" t="s">
        <v>54</v>
      </c>
      <c r="O5" s="58" t="s">
        <v>55</v>
      </c>
      <c r="P5" s="58" t="s">
        <v>62</v>
      </c>
      <c r="Q5" s="58" t="s">
        <v>63</v>
      </c>
      <c r="R5" s="58" t="s">
        <v>56</v>
      </c>
      <c r="S5" s="58" t="s">
        <v>57</v>
      </c>
      <c r="T5" s="58" t="s">
        <v>58</v>
      </c>
      <c r="U5" s="59" t="s">
        <v>59</v>
      </c>
      <c r="V5" s="52"/>
      <c r="W5" s="52"/>
    </row>
    <row r="6" spans="1:23" ht="14.25" thickBot="1">
      <c r="A6" s="60" t="s">
        <v>3</v>
      </c>
      <c r="B6" s="44" t="s">
        <v>4</v>
      </c>
      <c r="C6" s="45"/>
      <c r="D6" s="60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0"/>
      <c r="Q6" s="60"/>
      <c r="R6" s="60"/>
      <c r="S6" s="60"/>
      <c r="T6" s="60"/>
      <c r="U6" s="61"/>
      <c r="V6" s="52"/>
      <c r="W6" s="52"/>
    </row>
    <row r="7" spans="1:23" ht="14.25" thickBot="1">
      <c r="A7" s="46" t="s">
        <v>5</v>
      </c>
      <c r="B7" s="47"/>
      <c r="C7" s="48"/>
      <c r="D7" s="62">
        <v>20253865.263599999</v>
      </c>
      <c r="E7" s="62">
        <v>24557898</v>
      </c>
      <c r="F7" s="63">
        <v>82.473936749798398</v>
      </c>
      <c r="G7" s="62">
        <v>18685464.128199998</v>
      </c>
      <c r="H7" s="63">
        <v>8.3936964296914809</v>
      </c>
      <c r="I7" s="62">
        <v>1994456.1155000001</v>
      </c>
      <c r="J7" s="63">
        <v>9.8472863798714592</v>
      </c>
      <c r="K7" s="62">
        <v>2300011.4021999999</v>
      </c>
      <c r="L7" s="63">
        <v>12.3090943121334</v>
      </c>
      <c r="M7" s="63">
        <v>-0.13284946605383399</v>
      </c>
      <c r="N7" s="62">
        <v>103494663.7985</v>
      </c>
      <c r="O7" s="62">
        <v>2248497795.4664998</v>
      </c>
      <c r="P7" s="62">
        <v>1068408</v>
      </c>
      <c r="Q7" s="62">
        <v>1043578</v>
      </c>
      <c r="R7" s="63">
        <v>2.37931424388018</v>
      </c>
      <c r="S7" s="62">
        <v>18.957051298380399</v>
      </c>
      <c r="T7" s="62">
        <v>24.506187542953199</v>
      </c>
      <c r="U7" s="64">
        <v>-29.272148696706299</v>
      </c>
      <c r="V7" s="52"/>
      <c r="W7" s="52"/>
    </row>
    <row r="8" spans="1:23" ht="14.25" thickBot="1">
      <c r="A8" s="49">
        <v>41735</v>
      </c>
      <c r="B8" s="39" t="s">
        <v>6</v>
      </c>
      <c r="C8" s="40"/>
      <c r="D8" s="65">
        <v>600061.87540000002</v>
      </c>
      <c r="E8" s="65">
        <v>769608</v>
      </c>
      <c r="F8" s="66">
        <v>77.969807408446897</v>
      </c>
      <c r="G8" s="65">
        <v>640773.28300000005</v>
      </c>
      <c r="H8" s="66">
        <v>-6.3534808145239197</v>
      </c>
      <c r="I8" s="65">
        <v>141656.1433</v>
      </c>
      <c r="J8" s="66">
        <v>23.606922737021499</v>
      </c>
      <c r="K8" s="65">
        <v>142875.5912</v>
      </c>
      <c r="L8" s="66">
        <v>22.297370222909201</v>
      </c>
      <c r="M8" s="66">
        <v>-8.5350330994819999E-3</v>
      </c>
      <c r="N8" s="65">
        <v>3010035.4567999998</v>
      </c>
      <c r="O8" s="65">
        <v>91993665.285300002</v>
      </c>
      <c r="P8" s="65">
        <v>26901</v>
      </c>
      <c r="Q8" s="65">
        <v>24852</v>
      </c>
      <c r="R8" s="66">
        <v>8.2448092708836302</v>
      </c>
      <c r="S8" s="65">
        <v>22.3063036838779</v>
      </c>
      <c r="T8" s="65">
        <v>21.552548921616001</v>
      </c>
      <c r="U8" s="67">
        <v>3.3791110035265102</v>
      </c>
      <c r="V8" s="52"/>
      <c r="W8" s="52"/>
    </row>
    <row r="9" spans="1:23" ht="12" customHeight="1" thickBot="1">
      <c r="A9" s="50"/>
      <c r="B9" s="39" t="s">
        <v>7</v>
      </c>
      <c r="C9" s="40"/>
      <c r="D9" s="65">
        <v>139051.85800000001</v>
      </c>
      <c r="E9" s="65">
        <v>159304</v>
      </c>
      <c r="F9" s="66">
        <v>87.287110179279907</v>
      </c>
      <c r="G9" s="65">
        <v>136262.10029999999</v>
      </c>
      <c r="H9" s="66">
        <v>2.0473467632290601</v>
      </c>
      <c r="I9" s="65">
        <v>31998.366600000001</v>
      </c>
      <c r="J9" s="66">
        <v>23.011822395066499</v>
      </c>
      <c r="K9" s="65">
        <v>29190.381099999999</v>
      </c>
      <c r="L9" s="66">
        <v>21.422230418974401</v>
      </c>
      <c r="M9" s="66">
        <v>9.6195575192405E-2</v>
      </c>
      <c r="N9" s="65">
        <v>574789.08030000003</v>
      </c>
      <c r="O9" s="65">
        <v>15436181.752699999</v>
      </c>
      <c r="P9" s="65">
        <v>7539</v>
      </c>
      <c r="Q9" s="65">
        <v>6752</v>
      </c>
      <c r="R9" s="66">
        <v>11.655805687203801</v>
      </c>
      <c r="S9" s="65">
        <v>18.444337179997301</v>
      </c>
      <c r="T9" s="65">
        <v>18.359111626184799</v>
      </c>
      <c r="U9" s="67">
        <v>0.46206894279150101</v>
      </c>
      <c r="V9" s="52"/>
      <c r="W9" s="52"/>
    </row>
    <row r="10" spans="1:23" ht="14.25" thickBot="1">
      <c r="A10" s="50"/>
      <c r="B10" s="39" t="s">
        <v>8</v>
      </c>
      <c r="C10" s="40"/>
      <c r="D10" s="65">
        <v>210838.9479</v>
      </c>
      <c r="E10" s="65">
        <v>226571</v>
      </c>
      <c r="F10" s="66">
        <v>93.056458196327</v>
      </c>
      <c r="G10" s="65">
        <v>187849.557</v>
      </c>
      <c r="H10" s="66">
        <v>12.2381927682694</v>
      </c>
      <c r="I10" s="65">
        <v>51920.910799999998</v>
      </c>
      <c r="J10" s="66">
        <v>24.625863161025599</v>
      </c>
      <c r="K10" s="65">
        <v>47641.044999999998</v>
      </c>
      <c r="L10" s="66">
        <v>25.361276204659902</v>
      </c>
      <c r="M10" s="66">
        <v>8.9835682655575996E-2</v>
      </c>
      <c r="N10" s="65">
        <v>906398.33010000002</v>
      </c>
      <c r="O10" s="65">
        <v>21874552.6954</v>
      </c>
      <c r="P10" s="65">
        <v>111544</v>
      </c>
      <c r="Q10" s="65">
        <v>103062</v>
      </c>
      <c r="R10" s="66">
        <v>8.2299974772467106</v>
      </c>
      <c r="S10" s="65">
        <v>1.89018636502188</v>
      </c>
      <c r="T10" s="65">
        <v>2.0494217703906399</v>
      </c>
      <c r="U10" s="67">
        <v>-8.4243230358357302</v>
      </c>
      <c r="V10" s="52"/>
      <c r="W10" s="52"/>
    </row>
    <row r="11" spans="1:23" ht="14.25" thickBot="1">
      <c r="A11" s="50"/>
      <c r="B11" s="39" t="s">
        <v>9</v>
      </c>
      <c r="C11" s="40"/>
      <c r="D11" s="65">
        <v>50970.692000000003</v>
      </c>
      <c r="E11" s="65">
        <v>58228</v>
      </c>
      <c r="F11" s="66">
        <v>87.5363948615786</v>
      </c>
      <c r="G11" s="65">
        <v>51281.5124</v>
      </c>
      <c r="H11" s="66">
        <v>-0.60610614908464</v>
      </c>
      <c r="I11" s="65">
        <v>11888.5679</v>
      </c>
      <c r="J11" s="66">
        <v>23.324321160874199</v>
      </c>
      <c r="K11" s="65">
        <v>10523.314399999999</v>
      </c>
      <c r="L11" s="66">
        <v>20.520678715396102</v>
      </c>
      <c r="M11" s="66">
        <v>0.129736074406368</v>
      </c>
      <c r="N11" s="65">
        <v>263252.63209999999</v>
      </c>
      <c r="O11" s="65">
        <v>9502146.0800999999</v>
      </c>
      <c r="P11" s="65">
        <v>3277</v>
      </c>
      <c r="Q11" s="65">
        <v>2930</v>
      </c>
      <c r="R11" s="66">
        <v>11.843003412969299</v>
      </c>
      <c r="S11" s="65">
        <v>15.554071406774501</v>
      </c>
      <c r="T11" s="65">
        <v>14.221100716723599</v>
      </c>
      <c r="U11" s="67">
        <v>8.5699149450373007</v>
      </c>
      <c r="V11" s="52"/>
      <c r="W11" s="52"/>
    </row>
    <row r="12" spans="1:23" ht="14.25" thickBot="1">
      <c r="A12" s="50"/>
      <c r="B12" s="39" t="s">
        <v>10</v>
      </c>
      <c r="C12" s="40"/>
      <c r="D12" s="65">
        <v>123933.98299999999</v>
      </c>
      <c r="E12" s="65">
        <v>164689</v>
      </c>
      <c r="F12" s="66">
        <v>75.253346003679695</v>
      </c>
      <c r="G12" s="65">
        <v>137971.6324</v>
      </c>
      <c r="H12" s="66">
        <v>-10.1743011630846</v>
      </c>
      <c r="I12" s="65">
        <v>22439.212</v>
      </c>
      <c r="J12" s="66">
        <v>18.105778138349699</v>
      </c>
      <c r="K12" s="65">
        <v>19956.9166</v>
      </c>
      <c r="L12" s="66">
        <v>14.4645071257416</v>
      </c>
      <c r="M12" s="66">
        <v>0.12438271150564401</v>
      </c>
      <c r="N12" s="65">
        <v>584941.92009999999</v>
      </c>
      <c r="O12" s="65">
        <v>25683229.691199999</v>
      </c>
      <c r="P12" s="65">
        <v>1176</v>
      </c>
      <c r="Q12" s="65">
        <v>1158</v>
      </c>
      <c r="R12" s="66">
        <v>1.5544041450777299</v>
      </c>
      <c r="S12" s="65">
        <v>105.386039965986</v>
      </c>
      <c r="T12" s="65">
        <v>87.691875215889496</v>
      </c>
      <c r="U12" s="67">
        <v>16.789856375481801</v>
      </c>
      <c r="V12" s="52"/>
      <c r="W12" s="52"/>
    </row>
    <row r="13" spans="1:23" ht="14.25" thickBot="1">
      <c r="A13" s="50"/>
      <c r="B13" s="39" t="s">
        <v>11</v>
      </c>
      <c r="C13" s="40"/>
      <c r="D13" s="65">
        <v>300564.44760000001</v>
      </c>
      <c r="E13" s="65">
        <v>343325</v>
      </c>
      <c r="F13" s="66">
        <v>87.545167873006605</v>
      </c>
      <c r="G13" s="65">
        <v>301841.88540000003</v>
      </c>
      <c r="H13" s="66">
        <v>-0.42321422631824701</v>
      </c>
      <c r="I13" s="65">
        <v>69961.522100000002</v>
      </c>
      <c r="J13" s="66">
        <v>23.276712418464999</v>
      </c>
      <c r="K13" s="65">
        <v>76255.2549</v>
      </c>
      <c r="L13" s="66">
        <v>25.263311219696</v>
      </c>
      <c r="M13" s="66">
        <v>-8.2535069986370002E-2</v>
      </c>
      <c r="N13" s="65">
        <v>1477154.0947</v>
      </c>
      <c r="O13" s="65">
        <v>45213460.949600004</v>
      </c>
      <c r="P13" s="65">
        <v>12590</v>
      </c>
      <c r="Q13" s="65">
        <v>12670</v>
      </c>
      <c r="R13" s="66">
        <v>-0.63141278610892004</v>
      </c>
      <c r="S13" s="65">
        <v>23.873268276409899</v>
      </c>
      <c r="T13" s="65">
        <v>23.869150576164198</v>
      </c>
      <c r="U13" s="67">
        <v>1.7248163083510001E-2</v>
      </c>
      <c r="V13" s="52"/>
      <c r="W13" s="52"/>
    </row>
    <row r="14" spans="1:23" ht="14.25" thickBot="1">
      <c r="A14" s="50"/>
      <c r="B14" s="39" t="s">
        <v>12</v>
      </c>
      <c r="C14" s="40"/>
      <c r="D14" s="65">
        <v>193284.921</v>
      </c>
      <c r="E14" s="65">
        <v>162104</v>
      </c>
      <c r="F14" s="66">
        <v>119.23513361792401</v>
      </c>
      <c r="G14" s="65">
        <v>151408.0392</v>
      </c>
      <c r="H14" s="66">
        <v>27.658294778313198</v>
      </c>
      <c r="I14" s="65">
        <v>36347.377899999999</v>
      </c>
      <c r="J14" s="66">
        <v>18.805076832661999</v>
      </c>
      <c r="K14" s="65">
        <v>25750.605899999999</v>
      </c>
      <c r="L14" s="66">
        <v>17.007423143486601</v>
      </c>
      <c r="M14" s="66">
        <v>0.41151544321526001</v>
      </c>
      <c r="N14" s="65">
        <v>869534.74560000002</v>
      </c>
      <c r="O14" s="65">
        <v>19505947.851799998</v>
      </c>
      <c r="P14" s="65">
        <v>4295</v>
      </c>
      <c r="Q14" s="65">
        <v>3024</v>
      </c>
      <c r="R14" s="66">
        <v>42.0304232804233</v>
      </c>
      <c r="S14" s="65">
        <v>45.002309895227</v>
      </c>
      <c r="T14" s="65">
        <v>56.932345667989402</v>
      </c>
      <c r="U14" s="67">
        <v>-26.509829829929998</v>
      </c>
      <c r="V14" s="52"/>
      <c r="W14" s="52"/>
    </row>
    <row r="15" spans="1:23" ht="14.25" thickBot="1">
      <c r="A15" s="50"/>
      <c r="B15" s="39" t="s">
        <v>13</v>
      </c>
      <c r="C15" s="40"/>
      <c r="D15" s="65">
        <v>157055.0307</v>
      </c>
      <c r="E15" s="65">
        <v>110311</v>
      </c>
      <c r="F15" s="66">
        <v>142.37476833679301</v>
      </c>
      <c r="G15" s="65">
        <v>100775.84540000001</v>
      </c>
      <c r="H15" s="66">
        <v>55.845907396377001</v>
      </c>
      <c r="I15" s="65">
        <v>26881.465400000001</v>
      </c>
      <c r="J15" s="66">
        <v>17.115953102672599</v>
      </c>
      <c r="K15" s="65">
        <v>22387.543600000001</v>
      </c>
      <c r="L15" s="66">
        <v>22.215188085140099</v>
      </c>
      <c r="M15" s="66">
        <v>0.20073313447394001</v>
      </c>
      <c r="N15" s="65">
        <v>741725.51540000003</v>
      </c>
      <c r="O15" s="65">
        <v>14384026.713400001</v>
      </c>
      <c r="P15" s="65">
        <v>4661</v>
      </c>
      <c r="Q15" s="65">
        <v>5297</v>
      </c>
      <c r="R15" s="66">
        <v>-12.006796299792301</v>
      </c>
      <c r="S15" s="65">
        <v>33.695565479510798</v>
      </c>
      <c r="T15" s="65">
        <v>29.833571531055298</v>
      </c>
      <c r="U15" s="67">
        <v>11.4614308841437</v>
      </c>
      <c r="V15" s="52"/>
      <c r="W15" s="52"/>
    </row>
    <row r="16" spans="1:23" ht="14.25" thickBot="1">
      <c r="A16" s="50"/>
      <c r="B16" s="39" t="s">
        <v>14</v>
      </c>
      <c r="C16" s="40"/>
      <c r="D16" s="65">
        <v>1085029.8251</v>
      </c>
      <c r="E16" s="65">
        <v>1288891</v>
      </c>
      <c r="F16" s="66">
        <v>84.183210612844704</v>
      </c>
      <c r="G16" s="65">
        <v>1068846.3611999999</v>
      </c>
      <c r="H16" s="66">
        <v>1.51410572066042</v>
      </c>
      <c r="I16" s="65">
        <v>68657.981899999999</v>
      </c>
      <c r="J16" s="66">
        <v>6.3277506582523904</v>
      </c>
      <c r="K16" s="65">
        <v>55168.539900000003</v>
      </c>
      <c r="L16" s="66">
        <v>5.1615032714394999</v>
      </c>
      <c r="M16" s="66">
        <v>0.24451330458357801</v>
      </c>
      <c r="N16" s="65">
        <v>6737780.3250000002</v>
      </c>
      <c r="O16" s="65">
        <v>111388475.3821</v>
      </c>
      <c r="P16" s="65">
        <v>59065</v>
      </c>
      <c r="Q16" s="65">
        <v>76572</v>
      </c>
      <c r="R16" s="66">
        <v>-22.863448780233</v>
      </c>
      <c r="S16" s="65">
        <v>18.370097775332301</v>
      </c>
      <c r="T16" s="65">
        <v>34.384830244737003</v>
      </c>
      <c r="U16" s="67">
        <v>-87.178264728180295</v>
      </c>
      <c r="V16" s="52"/>
      <c r="W16" s="52"/>
    </row>
    <row r="17" spans="1:21" ht="12" thickBot="1">
      <c r="A17" s="50"/>
      <c r="B17" s="39" t="s">
        <v>15</v>
      </c>
      <c r="C17" s="40"/>
      <c r="D17" s="65">
        <v>647571.45869999996</v>
      </c>
      <c r="E17" s="65">
        <v>870656</v>
      </c>
      <c r="F17" s="66">
        <v>74.377418716462103</v>
      </c>
      <c r="G17" s="65">
        <v>422566.86420000001</v>
      </c>
      <c r="H17" s="66">
        <v>53.247098521550399</v>
      </c>
      <c r="I17" s="65">
        <v>79046.810299999997</v>
      </c>
      <c r="J17" s="66">
        <v>12.206654453037</v>
      </c>
      <c r="K17" s="65">
        <v>65103.756600000001</v>
      </c>
      <c r="L17" s="66">
        <v>15.4067349135986</v>
      </c>
      <c r="M17" s="66">
        <v>0.21416665378722599</v>
      </c>
      <c r="N17" s="65">
        <v>6869621.5894999998</v>
      </c>
      <c r="O17" s="65">
        <v>131183481.81020001</v>
      </c>
      <c r="P17" s="65">
        <v>15597</v>
      </c>
      <c r="Q17" s="65">
        <v>15030</v>
      </c>
      <c r="R17" s="66">
        <v>3.7724550898203599</v>
      </c>
      <c r="S17" s="65">
        <v>41.518975360646301</v>
      </c>
      <c r="T17" s="65">
        <v>268.88458962075799</v>
      </c>
      <c r="U17" s="67">
        <v>-547.618558225838</v>
      </c>
    </row>
    <row r="18" spans="1:21" ht="12" thickBot="1">
      <c r="A18" s="50"/>
      <c r="B18" s="39" t="s">
        <v>16</v>
      </c>
      <c r="C18" s="40"/>
      <c r="D18" s="65">
        <v>2610225.6372000002</v>
      </c>
      <c r="E18" s="65">
        <v>2767770</v>
      </c>
      <c r="F18" s="66">
        <v>94.307895424836602</v>
      </c>
      <c r="G18" s="65">
        <v>2396923.4234000002</v>
      </c>
      <c r="H18" s="66">
        <v>8.8989999312299606</v>
      </c>
      <c r="I18" s="65">
        <v>277124.9166</v>
      </c>
      <c r="J18" s="66">
        <v>10.6168950549912</v>
      </c>
      <c r="K18" s="65">
        <v>366235.21240000002</v>
      </c>
      <c r="L18" s="66">
        <v>15.279387268889099</v>
      </c>
      <c r="M18" s="66">
        <v>-0.24331438589983101</v>
      </c>
      <c r="N18" s="65">
        <v>12090397.3665</v>
      </c>
      <c r="O18" s="65">
        <v>313999871.68099999</v>
      </c>
      <c r="P18" s="65">
        <v>114650</v>
      </c>
      <c r="Q18" s="65">
        <v>105063</v>
      </c>
      <c r="R18" s="66">
        <v>9.1250011897623402</v>
      </c>
      <c r="S18" s="65">
        <v>22.766904816397702</v>
      </c>
      <c r="T18" s="65">
        <v>22.182598129693599</v>
      </c>
      <c r="U18" s="67">
        <v>2.5664739735867701</v>
      </c>
    </row>
    <row r="19" spans="1:21" ht="12" thickBot="1">
      <c r="A19" s="50"/>
      <c r="B19" s="39" t="s">
        <v>17</v>
      </c>
      <c r="C19" s="40"/>
      <c r="D19" s="65">
        <v>873207.04709999997</v>
      </c>
      <c r="E19" s="65">
        <v>823798</v>
      </c>
      <c r="F19" s="66">
        <v>105.99771389345401</v>
      </c>
      <c r="G19" s="65">
        <v>717373.52399999998</v>
      </c>
      <c r="H19" s="66">
        <v>21.722787067898501</v>
      </c>
      <c r="I19" s="65">
        <v>68336.7304</v>
      </c>
      <c r="J19" s="66">
        <v>7.8259481101249104</v>
      </c>
      <c r="K19" s="65">
        <v>96823.046600000001</v>
      </c>
      <c r="L19" s="66">
        <v>13.496880406196899</v>
      </c>
      <c r="M19" s="66">
        <v>-0.29421007911147501</v>
      </c>
      <c r="N19" s="65">
        <v>4634149.1778999995</v>
      </c>
      <c r="O19" s="65">
        <v>96111762.143099993</v>
      </c>
      <c r="P19" s="65">
        <v>17565</v>
      </c>
      <c r="Q19" s="65">
        <v>16275</v>
      </c>
      <c r="R19" s="66">
        <v>7.9262672811059902</v>
      </c>
      <c r="S19" s="65">
        <v>49.712897643040101</v>
      </c>
      <c r="T19" s="65">
        <v>55.089542224270403</v>
      </c>
      <c r="U19" s="67">
        <v>-10.8153916511502</v>
      </c>
    </row>
    <row r="20" spans="1:21" ht="12" thickBot="1">
      <c r="A20" s="50"/>
      <c r="B20" s="39" t="s">
        <v>18</v>
      </c>
      <c r="C20" s="40"/>
      <c r="D20" s="65">
        <v>836488.7942</v>
      </c>
      <c r="E20" s="65">
        <v>1208940</v>
      </c>
      <c r="F20" s="66">
        <v>69.191919714791496</v>
      </c>
      <c r="G20" s="65">
        <v>990621.30709999998</v>
      </c>
      <c r="H20" s="66">
        <v>-15.559176023703399</v>
      </c>
      <c r="I20" s="65">
        <v>72082.203299999994</v>
      </c>
      <c r="J20" s="66">
        <v>8.6172347794494808</v>
      </c>
      <c r="K20" s="65">
        <v>76267.476800000004</v>
      </c>
      <c r="L20" s="66">
        <v>7.6989538033731204</v>
      </c>
      <c r="M20" s="66">
        <v>-5.4876254933348002E-2</v>
      </c>
      <c r="N20" s="65">
        <v>4636774.9376999997</v>
      </c>
      <c r="O20" s="65">
        <v>129731282.7272</v>
      </c>
      <c r="P20" s="65">
        <v>37406</v>
      </c>
      <c r="Q20" s="65">
        <v>34641</v>
      </c>
      <c r="R20" s="66">
        <v>7.9818711930948796</v>
      </c>
      <c r="S20" s="65">
        <v>22.3624229856173</v>
      </c>
      <c r="T20" s="65">
        <v>27.026567336393299</v>
      </c>
      <c r="U20" s="67">
        <v>-20.857061659981198</v>
      </c>
    </row>
    <row r="21" spans="1:21" ht="12" thickBot="1">
      <c r="A21" s="50"/>
      <c r="B21" s="39" t="s">
        <v>19</v>
      </c>
      <c r="C21" s="40"/>
      <c r="D21" s="65">
        <v>427447.7867</v>
      </c>
      <c r="E21" s="65">
        <v>475548</v>
      </c>
      <c r="F21" s="66">
        <v>89.885308465181197</v>
      </c>
      <c r="G21" s="65">
        <v>423835.03730000003</v>
      </c>
      <c r="H21" s="66">
        <v>0.85239517313497903</v>
      </c>
      <c r="I21" s="65">
        <v>35092.472099999999</v>
      </c>
      <c r="J21" s="66">
        <v>8.2097681148199104</v>
      </c>
      <c r="K21" s="65">
        <v>65551.988800000006</v>
      </c>
      <c r="L21" s="66">
        <v>15.466392117459799</v>
      </c>
      <c r="M21" s="66">
        <v>-0.46466197681556798</v>
      </c>
      <c r="N21" s="65">
        <v>2114424.7765000002</v>
      </c>
      <c r="O21" s="65">
        <v>55365476.922300003</v>
      </c>
      <c r="P21" s="65">
        <v>35673</v>
      </c>
      <c r="Q21" s="65">
        <v>31588</v>
      </c>
      <c r="R21" s="66">
        <v>12.932126123844499</v>
      </c>
      <c r="S21" s="65">
        <v>11.9823896700586</v>
      </c>
      <c r="T21" s="65">
        <v>13.3326588831202</v>
      </c>
      <c r="U21" s="67">
        <v>-11.2687806876755</v>
      </c>
    </row>
    <row r="22" spans="1:21" ht="12" thickBot="1">
      <c r="A22" s="50"/>
      <c r="B22" s="39" t="s">
        <v>20</v>
      </c>
      <c r="C22" s="40"/>
      <c r="D22" s="65">
        <v>1443602.1087</v>
      </c>
      <c r="E22" s="65">
        <v>1362734</v>
      </c>
      <c r="F22" s="66">
        <v>105.934254865586</v>
      </c>
      <c r="G22" s="65">
        <v>1191001.5438000001</v>
      </c>
      <c r="H22" s="66">
        <v>21.209087949126801</v>
      </c>
      <c r="I22" s="65">
        <v>142009.48050000001</v>
      </c>
      <c r="J22" s="66">
        <v>9.8371621684511901</v>
      </c>
      <c r="K22" s="65">
        <v>155820.64920000001</v>
      </c>
      <c r="L22" s="66">
        <v>13.083160975832101</v>
      </c>
      <c r="M22" s="66">
        <v>-8.8635035028463996E-2</v>
      </c>
      <c r="N22" s="65">
        <v>6970201.2050999999</v>
      </c>
      <c r="O22" s="65">
        <v>146669640.46169999</v>
      </c>
      <c r="P22" s="65">
        <v>80837</v>
      </c>
      <c r="Q22" s="65">
        <v>81371</v>
      </c>
      <c r="R22" s="66">
        <v>-0.656253456391098</v>
      </c>
      <c r="S22" s="65">
        <v>17.8581850971709</v>
      </c>
      <c r="T22" s="65">
        <v>17.215593264184999</v>
      </c>
      <c r="U22" s="67">
        <v>3.5983042481042702</v>
      </c>
    </row>
    <row r="23" spans="1:21" ht="12" thickBot="1">
      <c r="A23" s="50"/>
      <c r="B23" s="39" t="s">
        <v>21</v>
      </c>
      <c r="C23" s="40"/>
      <c r="D23" s="65">
        <v>2722880.3149000001</v>
      </c>
      <c r="E23" s="65">
        <v>3447663</v>
      </c>
      <c r="F23" s="66">
        <v>78.977565814872307</v>
      </c>
      <c r="G23" s="65">
        <v>2909712.0068000001</v>
      </c>
      <c r="H23" s="66">
        <v>-6.4209685172750497</v>
      </c>
      <c r="I23" s="65">
        <v>125721.92479999999</v>
      </c>
      <c r="J23" s="66">
        <v>4.6172402111114197</v>
      </c>
      <c r="K23" s="65">
        <v>333578.45329999999</v>
      </c>
      <c r="L23" s="66">
        <v>11.464311674847099</v>
      </c>
      <c r="M23" s="66">
        <v>-0.623111374382046</v>
      </c>
      <c r="N23" s="65">
        <v>14031806.8104</v>
      </c>
      <c r="O23" s="65">
        <v>298181066.5302</v>
      </c>
      <c r="P23" s="65">
        <v>87270</v>
      </c>
      <c r="Q23" s="65">
        <v>85135</v>
      </c>
      <c r="R23" s="66">
        <v>2.5077817583837501</v>
      </c>
      <c r="S23" s="65">
        <v>31.2006452950613</v>
      </c>
      <c r="T23" s="65">
        <v>34.843188132965302</v>
      </c>
      <c r="U23" s="67">
        <v>-11.6745753283525</v>
      </c>
    </row>
    <row r="24" spans="1:21" ht="12" thickBot="1">
      <c r="A24" s="50"/>
      <c r="B24" s="39" t="s">
        <v>22</v>
      </c>
      <c r="C24" s="40"/>
      <c r="D24" s="65">
        <v>329392.52389999997</v>
      </c>
      <c r="E24" s="65">
        <v>322324</v>
      </c>
      <c r="F24" s="66">
        <v>102.192987149576</v>
      </c>
      <c r="G24" s="65">
        <v>286648.55849999998</v>
      </c>
      <c r="H24" s="66">
        <v>14.911627542686601</v>
      </c>
      <c r="I24" s="65">
        <v>56635.996700000003</v>
      </c>
      <c r="J24" s="66">
        <v>17.1940747256286</v>
      </c>
      <c r="K24" s="65">
        <v>45772.678699999997</v>
      </c>
      <c r="L24" s="66">
        <v>15.9682221810301</v>
      </c>
      <c r="M24" s="66">
        <v>0.23733192612998599</v>
      </c>
      <c r="N24" s="65">
        <v>1614724.4859</v>
      </c>
      <c r="O24" s="65">
        <v>36270703.944200002</v>
      </c>
      <c r="P24" s="65">
        <v>33165</v>
      </c>
      <c r="Q24" s="65">
        <v>31294</v>
      </c>
      <c r="R24" s="66">
        <v>5.9787818751198198</v>
      </c>
      <c r="S24" s="65">
        <v>9.9319319734659999</v>
      </c>
      <c r="T24" s="65">
        <v>10.1866193231929</v>
      </c>
      <c r="U24" s="67">
        <v>-2.5643283744528298</v>
      </c>
    </row>
    <row r="25" spans="1:21" ht="12" thickBot="1">
      <c r="A25" s="50"/>
      <c r="B25" s="39" t="s">
        <v>23</v>
      </c>
      <c r="C25" s="40"/>
      <c r="D25" s="65">
        <v>244004.38740000001</v>
      </c>
      <c r="E25" s="65">
        <v>240412</v>
      </c>
      <c r="F25" s="66">
        <v>101.494262931967</v>
      </c>
      <c r="G25" s="65">
        <v>207337.677</v>
      </c>
      <c r="H25" s="66">
        <v>17.684538059139101</v>
      </c>
      <c r="I25" s="65">
        <v>17648.3478</v>
      </c>
      <c r="J25" s="66">
        <v>7.23279937219686</v>
      </c>
      <c r="K25" s="65">
        <v>23302.5527</v>
      </c>
      <c r="L25" s="66">
        <v>11.238937870419001</v>
      </c>
      <c r="M25" s="66">
        <v>-0.24264315471326001</v>
      </c>
      <c r="N25" s="65">
        <v>1267648.8439</v>
      </c>
      <c r="O25" s="65">
        <v>38437973.896300003</v>
      </c>
      <c r="P25" s="65">
        <v>18474</v>
      </c>
      <c r="Q25" s="65">
        <v>19020</v>
      </c>
      <c r="R25" s="66">
        <v>-2.8706624605678202</v>
      </c>
      <c r="S25" s="65">
        <v>13.2079889249756</v>
      </c>
      <c r="T25" s="65">
        <v>13.3705148264984</v>
      </c>
      <c r="U25" s="67">
        <v>-1.23051209723121</v>
      </c>
    </row>
    <row r="26" spans="1:21" ht="12" thickBot="1">
      <c r="A26" s="50"/>
      <c r="B26" s="39" t="s">
        <v>24</v>
      </c>
      <c r="C26" s="40"/>
      <c r="D26" s="65">
        <v>606808.08979999996</v>
      </c>
      <c r="E26" s="65">
        <v>695722</v>
      </c>
      <c r="F26" s="66">
        <v>87.219908210463402</v>
      </c>
      <c r="G26" s="65">
        <v>604789.03049999999</v>
      </c>
      <c r="H26" s="66">
        <v>0.33384522505819397</v>
      </c>
      <c r="I26" s="65">
        <v>121230.1811</v>
      </c>
      <c r="J26" s="66">
        <v>19.978339632874199</v>
      </c>
      <c r="K26" s="65">
        <v>106595.9252</v>
      </c>
      <c r="L26" s="66">
        <v>17.625307309537899</v>
      </c>
      <c r="M26" s="66">
        <v>0.13728719810389101</v>
      </c>
      <c r="N26" s="65">
        <v>3242845.1324</v>
      </c>
      <c r="O26" s="65">
        <v>72773186.631200001</v>
      </c>
      <c r="P26" s="65">
        <v>42455</v>
      </c>
      <c r="Q26" s="65">
        <v>41917</v>
      </c>
      <c r="R26" s="66">
        <v>1.28348879929385</v>
      </c>
      <c r="S26" s="65">
        <v>14.2929711412083</v>
      </c>
      <c r="T26" s="65">
        <v>14.4608786864518</v>
      </c>
      <c r="U26" s="67">
        <v>-1.17475606425428</v>
      </c>
    </row>
    <row r="27" spans="1:21" ht="12" thickBot="1">
      <c r="A27" s="50"/>
      <c r="B27" s="39" t="s">
        <v>25</v>
      </c>
      <c r="C27" s="40"/>
      <c r="D27" s="65">
        <v>350747.92910000001</v>
      </c>
      <c r="E27" s="65">
        <v>396220</v>
      </c>
      <c r="F27" s="66">
        <v>88.523529630003495</v>
      </c>
      <c r="G27" s="65">
        <v>341683.6151</v>
      </c>
      <c r="H27" s="66">
        <v>2.6528383567198999</v>
      </c>
      <c r="I27" s="65">
        <v>110375.59910000001</v>
      </c>
      <c r="J27" s="66">
        <v>31.4686388550369</v>
      </c>
      <c r="K27" s="65">
        <v>98114.980899999995</v>
      </c>
      <c r="L27" s="66">
        <v>28.7151553554258</v>
      </c>
      <c r="M27" s="66">
        <v>0.124961734564227</v>
      </c>
      <c r="N27" s="65">
        <v>1687961.433</v>
      </c>
      <c r="O27" s="65">
        <v>29175632.1239</v>
      </c>
      <c r="P27" s="65">
        <v>44452</v>
      </c>
      <c r="Q27" s="65">
        <v>38491</v>
      </c>
      <c r="R27" s="66">
        <v>15.486737159336</v>
      </c>
      <c r="S27" s="65">
        <v>7.8904870219562699</v>
      </c>
      <c r="T27" s="65">
        <v>7.7098021875243603</v>
      </c>
      <c r="U27" s="67">
        <v>2.2899072507075</v>
      </c>
    </row>
    <row r="28" spans="1:21" ht="12" thickBot="1">
      <c r="A28" s="50"/>
      <c r="B28" s="39" t="s">
        <v>26</v>
      </c>
      <c r="C28" s="40"/>
      <c r="D28" s="65">
        <v>923950.67830000003</v>
      </c>
      <c r="E28" s="65">
        <v>1035113</v>
      </c>
      <c r="F28" s="66">
        <v>89.260851549541002</v>
      </c>
      <c r="G28" s="65">
        <v>823526.75840000005</v>
      </c>
      <c r="H28" s="66">
        <v>12.194372420285401</v>
      </c>
      <c r="I28" s="65">
        <v>63438.507799999999</v>
      </c>
      <c r="J28" s="66">
        <v>6.8660058691360097</v>
      </c>
      <c r="K28" s="65">
        <v>74094.654999999999</v>
      </c>
      <c r="L28" s="66">
        <v>8.9972370957266499</v>
      </c>
      <c r="M28" s="66">
        <v>-0.143818028439433</v>
      </c>
      <c r="N28" s="65">
        <v>4992739.1475</v>
      </c>
      <c r="O28" s="65">
        <v>100879322.2194</v>
      </c>
      <c r="P28" s="65">
        <v>51163</v>
      </c>
      <c r="Q28" s="65">
        <v>50343</v>
      </c>
      <c r="R28" s="66">
        <v>1.6288262519118699</v>
      </c>
      <c r="S28" s="65">
        <v>18.0589621073823</v>
      </c>
      <c r="T28" s="65">
        <v>19.5105168603381</v>
      </c>
      <c r="U28" s="67">
        <v>-8.0378636619566102</v>
      </c>
    </row>
    <row r="29" spans="1:21" ht="12" thickBot="1">
      <c r="A29" s="50"/>
      <c r="B29" s="39" t="s">
        <v>27</v>
      </c>
      <c r="C29" s="40"/>
      <c r="D29" s="65">
        <v>729044.64850000001</v>
      </c>
      <c r="E29" s="65">
        <v>762106</v>
      </c>
      <c r="F29" s="66">
        <v>95.661843431228704</v>
      </c>
      <c r="G29" s="65">
        <v>705499.81980000006</v>
      </c>
      <c r="H29" s="66">
        <v>3.3373259693637798</v>
      </c>
      <c r="I29" s="65">
        <v>132854.7825</v>
      </c>
      <c r="J29" s="66">
        <v>18.223133901791499</v>
      </c>
      <c r="K29" s="65">
        <v>112253.0074</v>
      </c>
      <c r="L29" s="66">
        <v>15.911131973332401</v>
      </c>
      <c r="M29" s="66">
        <v>0.18352982763827499</v>
      </c>
      <c r="N29" s="65">
        <v>3701421.9383</v>
      </c>
      <c r="O29" s="65">
        <v>68942778.022400007</v>
      </c>
      <c r="P29" s="65">
        <v>97849</v>
      </c>
      <c r="Q29" s="65">
        <v>91389</v>
      </c>
      <c r="R29" s="66">
        <v>7.0686844149733501</v>
      </c>
      <c r="S29" s="65">
        <v>7.4507112847346404</v>
      </c>
      <c r="T29" s="65">
        <v>7.2923419021982996</v>
      </c>
      <c r="U29" s="67">
        <v>2.1255605872263699</v>
      </c>
    </row>
    <row r="30" spans="1:21" ht="12" thickBot="1">
      <c r="A30" s="50"/>
      <c r="B30" s="39" t="s">
        <v>28</v>
      </c>
      <c r="C30" s="40"/>
      <c r="D30" s="65">
        <v>1414149.3233</v>
      </c>
      <c r="E30" s="65">
        <v>1628445</v>
      </c>
      <c r="F30" s="66">
        <v>86.840471941023495</v>
      </c>
      <c r="G30" s="65">
        <v>1390554.2571</v>
      </c>
      <c r="H30" s="66">
        <v>1.69681018051084</v>
      </c>
      <c r="I30" s="65">
        <v>205253.7476</v>
      </c>
      <c r="J30" s="66">
        <v>14.5142909746637</v>
      </c>
      <c r="K30" s="65">
        <v>174590.9982</v>
      </c>
      <c r="L30" s="66">
        <v>12.5554970119691</v>
      </c>
      <c r="M30" s="66">
        <v>0.175626176126645</v>
      </c>
      <c r="N30" s="65">
        <v>7167859.8135000002</v>
      </c>
      <c r="O30" s="65">
        <v>119525635.6727</v>
      </c>
      <c r="P30" s="65">
        <v>74474</v>
      </c>
      <c r="Q30" s="65">
        <v>73879</v>
      </c>
      <c r="R30" s="66">
        <v>0.80537094438202195</v>
      </c>
      <c r="S30" s="65">
        <v>18.9884969694121</v>
      </c>
      <c r="T30" s="65">
        <v>19.214267435942599</v>
      </c>
      <c r="U30" s="67">
        <v>-1.1889854520560399</v>
      </c>
    </row>
    <row r="31" spans="1:21" ht="12" thickBot="1">
      <c r="A31" s="50"/>
      <c r="B31" s="39" t="s">
        <v>29</v>
      </c>
      <c r="C31" s="40"/>
      <c r="D31" s="65">
        <v>2277616.2247000001</v>
      </c>
      <c r="E31" s="65">
        <v>1698908</v>
      </c>
      <c r="F31" s="66">
        <v>134.063541092278</v>
      </c>
      <c r="G31" s="65">
        <v>1460551.2659</v>
      </c>
      <c r="H31" s="66">
        <v>55.942230709479396</v>
      </c>
      <c r="I31" s="65">
        <v>-76885.920199999993</v>
      </c>
      <c r="J31" s="66">
        <v>-3.3757188487769598</v>
      </c>
      <c r="K31" s="65">
        <v>-30729.773300000001</v>
      </c>
      <c r="L31" s="66">
        <v>-2.1039845719529802</v>
      </c>
      <c r="M31" s="66">
        <v>1.5020008917540599</v>
      </c>
      <c r="N31" s="65">
        <v>8429514.4167999998</v>
      </c>
      <c r="O31" s="65">
        <v>117356696.26620001</v>
      </c>
      <c r="P31" s="65">
        <v>45704</v>
      </c>
      <c r="Q31" s="65">
        <v>53336</v>
      </c>
      <c r="R31" s="66">
        <v>-14.3092845357732</v>
      </c>
      <c r="S31" s="65">
        <v>49.834067580518102</v>
      </c>
      <c r="T31" s="65">
        <v>54.233177439252998</v>
      </c>
      <c r="U31" s="67">
        <v>-8.8275151363616402</v>
      </c>
    </row>
    <row r="32" spans="1:21" ht="12" thickBot="1">
      <c r="A32" s="50"/>
      <c r="B32" s="39" t="s">
        <v>30</v>
      </c>
      <c r="C32" s="40"/>
      <c r="D32" s="65">
        <v>159094.02499999999</v>
      </c>
      <c r="E32" s="65">
        <v>173994</v>
      </c>
      <c r="F32" s="66">
        <v>91.436500683931598</v>
      </c>
      <c r="G32" s="65">
        <v>153790.99369999999</v>
      </c>
      <c r="H32" s="66">
        <v>3.44820666829464</v>
      </c>
      <c r="I32" s="65">
        <v>45985.777000000002</v>
      </c>
      <c r="J32" s="66">
        <v>28.9047794221059</v>
      </c>
      <c r="K32" s="65">
        <v>40992.477299999999</v>
      </c>
      <c r="L32" s="66">
        <v>26.6546670346405</v>
      </c>
      <c r="M32" s="66">
        <v>0.12181014734623</v>
      </c>
      <c r="N32" s="65">
        <v>814596.02170000004</v>
      </c>
      <c r="O32" s="65">
        <v>17014588.5101</v>
      </c>
      <c r="P32" s="65">
        <v>30224</v>
      </c>
      <c r="Q32" s="65">
        <v>27956</v>
      </c>
      <c r="R32" s="66">
        <v>8.1127486049506405</v>
      </c>
      <c r="S32" s="65">
        <v>5.2638308959767102</v>
      </c>
      <c r="T32" s="65">
        <v>5.2943012126198301</v>
      </c>
      <c r="U32" s="67">
        <v>-0.57886199699940799</v>
      </c>
    </row>
    <row r="33" spans="1:21" ht="12" thickBot="1">
      <c r="A33" s="50"/>
      <c r="B33" s="39" t="s">
        <v>31</v>
      </c>
      <c r="C33" s="40"/>
      <c r="D33" s="65">
        <v>61.538699999999999</v>
      </c>
      <c r="E33" s="68"/>
      <c r="F33" s="68"/>
      <c r="G33" s="65">
        <v>150.5129</v>
      </c>
      <c r="H33" s="66">
        <v>-59.114002852911597</v>
      </c>
      <c r="I33" s="65">
        <v>11.982200000000001</v>
      </c>
      <c r="J33" s="66">
        <v>19.470999549876701</v>
      </c>
      <c r="K33" s="65">
        <v>29.371600000000001</v>
      </c>
      <c r="L33" s="66">
        <v>19.514340631268102</v>
      </c>
      <c r="M33" s="66">
        <v>-0.592048100886571</v>
      </c>
      <c r="N33" s="65">
        <v>273.07870000000003</v>
      </c>
      <c r="O33" s="65">
        <v>4359.8523999999998</v>
      </c>
      <c r="P33" s="65">
        <v>10</v>
      </c>
      <c r="Q33" s="65">
        <v>9</v>
      </c>
      <c r="R33" s="66">
        <v>11.1111111111111</v>
      </c>
      <c r="S33" s="65">
        <v>6.1538700000000004</v>
      </c>
      <c r="T33" s="65">
        <v>5.1282333333333296</v>
      </c>
      <c r="U33" s="67">
        <v>16.666531250524699</v>
      </c>
    </row>
    <row r="34" spans="1:21" ht="12" thickBot="1">
      <c r="A34" s="50"/>
      <c r="B34" s="39" t="s">
        <v>36</v>
      </c>
      <c r="C34" s="40"/>
      <c r="D34" s="68"/>
      <c r="E34" s="68"/>
      <c r="F34" s="68"/>
      <c r="G34" s="68"/>
      <c r="H34" s="68"/>
      <c r="I34" s="68"/>
      <c r="J34" s="68"/>
      <c r="K34" s="68"/>
      <c r="L34" s="68"/>
      <c r="M34" s="68"/>
      <c r="N34" s="68"/>
      <c r="O34" s="65">
        <v>3</v>
      </c>
      <c r="P34" s="68"/>
      <c r="Q34" s="68"/>
      <c r="R34" s="68"/>
      <c r="S34" s="68"/>
      <c r="T34" s="68"/>
      <c r="U34" s="69"/>
    </row>
    <row r="35" spans="1:21" ht="12" thickBot="1">
      <c r="A35" s="50"/>
      <c r="B35" s="39" t="s">
        <v>32</v>
      </c>
      <c r="C35" s="40"/>
      <c r="D35" s="65">
        <v>105662.7466</v>
      </c>
      <c r="E35" s="65">
        <v>183618</v>
      </c>
      <c r="F35" s="66">
        <v>57.544873923035901</v>
      </c>
      <c r="G35" s="65">
        <v>85399.932199999996</v>
      </c>
      <c r="H35" s="66">
        <v>23.726967783236699</v>
      </c>
      <c r="I35" s="65">
        <v>12772.8202</v>
      </c>
      <c r="J35" s="66">
        <v>12.088290917094101</v>
      </c>
      <c r="K35" s="65">
        <v>7447.8854000000001</v>
      </c>
      <c r="L35" s="66">
        <v>8.7211842072164991</v>
      </c>
      <c r="M35" s="66">
        <v>0.71495928226822603</v>
      </c>
      <c r="N35" s="65">
        <v>582654.52390000003</v>
      </c>
      <c r="O35" s="65">
        <v>20783291.977499999</v>
      </c>
      <c r="P35" s="65">
        <v>7893</v>
      </c>
      <c r="Q35" s="65">
        <v>8285</v>
      </c>
      <c r="R35" s="66">
        <v>-4.7314423657211799</v>
      </c>
      <c r="S35" s="65">
        <v>13.3868930191309</v>
      </c>
      <c r="T35" s="65">
        <v>13.9443349909475</v>
      </c>
      <c r="U35" s="67">
        <v>-4.1640877462753503</v>
      </c>
    </row>
    <row r="36" spans="1:21" ht="12" customHeight="1" thickBot="1">
      <c r="A36" s="50"/>
      <c r="B36" s="39" t="s">
        <v>37</v>
      </c>
      <c r="C36" s="40"/>
      <c r="D36" s="68"/>
      <c r="E36" s="65">
        <v>824535</v>
      </c>
      <c r="F36" s="68"/>
      <c r="G36" s="68"/>
      <c r="H36" s="68"/>
      <c r="I36" s="68"/>
      <c r="J36" s="68"/>
      <c r="K36" s="68"/>
      <c r="L36" s="68"/>
      <c r="M36" s="68"/>
      <c r="N36" s="68"/>
      <c r="O36" s="68"/>
      <c r="P36" s="68"/>
      <c r="Q36" s="68"/>
      <c r="R36" s="68"/>
      <c r="S36" s="68"/>
      <c r="T36" s="68"/>
      <c r="U36" s="69"/>
    </row>
    <row r="37" spans="1:21" ht="12" thickBot="1">
      <c r="A37" s="50"/>
      <c r="B37" s="39" t="s">
        <v>38</v>
      </c>
      <c r="C37" s="40"/>
      <c r="D37" s="68"/>
      <c r="E37" s="65">
        <v>578100</v>
      </c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9"/>
    </row>
    <row r="38" spans="1:21" ht="12" thickBot="1">
      <c r="A38" s="50"/>
      <c r="B38" s="39" t="s">
        <v>39</v>
      </c>
      <c r="C38" s="40"/>
      <c r="D38" s="68"/>
      <c r="E38" s="65">
        <v>432819</v>
      </c>
      <c r="F38" s="68"/>
      <c r="G38" s="68"/>
      <c r="H38" s="68"/>
      <c r="I38" s="68"/>
      <c r="J38" s="68"/>
      <c r="K38" s="68"/>
      <c r="L38" s="68"/>
      <c r="M38" s="68"/>
      <c r="N38" s="68"/>
      <c r="O38" s="68"/>
      <c r="P38" s="68"/>
      <c r="Q38" s="68"/>
      <c r="R38" s="68"/>
      <c r="S38" s="68"/>
      <c r="T38" s="68"/>
      <c r="U38" s="69"/>
    </row>
    <row r="39" spans="1:21" ht="12" customHeight="1" thickBot="1">
      <c r="A39" s="50"/>
      <c r="B39" s="39" t="s">
        <v>33</v>
      </c>
      <c r="C39" s="40"/>
      <c r="D39" s="65">
        <v>285008.97360000003</v>
      </c>
      <c r="E39" s="65">
        <v>572430</v>
      </c>
      <c r="F39" s="66">
        <v>49.789314606152701</v>
      </c>
      <c r="G39" s="65">
        <v>357705.98590000003</v>
      </c>
      <c r="H39" s="66">
        <v>-20.323118752707401</v>
      </c>
      <c r="I39" s="65">
        <v>15256.938</v>
      </c>
      <c r="J39" s="66">
        <v>5.3531430281955199</v>
      </c>
      <c r="K39" s="65">
        <v>19200.2075</v>
      </c>
      <c r="L39" s="66">
        <v>5.3675946886076398</v>
      </c>
      <c r="M39" s="66">
        <v>-0.20537640022900799</v>
      </c>
      <c r="N39" s="65">
        <v>1243958.0315</v>
      </c>
      <c r="O39" s="65">
        <v>32687727.200300001</v>
      </c>
      <c r="P39" s="65">
        <v>447</v>
      </c>
      <c r="Q39" s="65">
        <v>399</v>
      </c>
      <c r="R39" s="66">
        <v>12.030075187969899</v>
      </c>
      <c r="S39" s="65">
        <v>637.603967785235</v>
      </c>
      <c r="T39" s="65">
        <v>562.150033333333</v>
      </c>
      <c r="U39" s="67">
        <v>11.833981321351599</v>
      </c>
    </row>
    <row r="40" spans="1:21" ht="12" thickBot="1">
      <c r="A40" s="50"/>
      <c r="B40" s="39" t="s">
        <v>34</v>
      </c>
      <c r="C40" s="40"/>
      <c r="D40" s="65">
        <v>380781.315</v>
      </c>
      <c r="E40" s="65">
        <v>378101</v>
      </c>
      <c r="F40" s="66">
        <v>100.70888863028701</v>
      </c>
      <c r="G40" s="65">
        <v>411255.04879999999</v>
      </c>
      <c r="H40" s="66">
        <v>-7.4099354862436897</v>
      </c>
      <c r="I40" s="65">
        <v>26141.627700000001</v>
      </c>
      <c r="J40" s="66">
        <v>6.8652601034270804</v>
      </c>
      <c r="K40" s="65">
        <v>36348.127099999998</v>
      </c>
      <c r="L40" s="66">
        <v>8.8383418528380595</v>
      </c>
      <c r="M40" s="66">
        <v>-0.28079849539207702</v>
      </c>
      <c r="N40" s="65">
        <v>2100119.0397000001</v>
      </c>
      <c r="O40" s="65">
        <v>63819164.133199997</v>
      </c>
      <c r="P40" s="65">
        <v>2019</v>
      </c>
      <c r="Q40" s="65">
        <v>1807</v>
      </c>
      <c r="R40" s="66">
        <v>11.732152739347001</v>
      </c>
      <c r="S40" s="65">
        <v>188.59896731054999</v>
      </c>
      <c r="T40" s="65">
        <v>193.25070907581599</v>
      </c>
      <c r="U40" s="67">
        <v>-2.4664725536947798</v>
      </c>
    </row>
    <row r="41" spans="1:21" ht="12" thickBot="1">
      <c r="A41" s="50"/>
      <c r="B41" s="39" t="s">
        <v>40</v>
      </c>
      <c r="C41" s="40"/>
      <c r="D41" s="68"/>
      <c r="E41" s="65">
        <v>274732</v>
      </c>
      <c r="F41" s="68"/>
      <c r="G41" s="68"/>
      <c r="H41" s="68"/>
      <c r="I41" s="68"/>
      <c r="J41" s="68"/>
      <c r="K41" s="68"/>
      <c r="L41" s="68"/>
      <c r="M41" s="68"/>
      <c r="N41" s="68"/>
      <c r="O41" s="68"/>
      <c r="P41" s="68"/>
      <c r="Q41" s="68"/>
      <c r="R41" s="68"/>
      <c r="S41" s="68"/>
      <c r="T41" s="68"/>
      <c r="U41" s="69"/>
    </row>
    <row r="42" spans="1:21" ht="12" thickBot="1">
      <c r="A42" s="50"/>
      <c r="B42" s="39" t="s">
        <v>41</v>
      </c>
      <c r="C42" s="40"/>
      <c r="D42" s="68"/>
      <c r="E42" s="65">
        <v>120179</v>
      </c>
      <c r="F42" s="68"/>
      <c r="G42" s="68"/>
      <c r="H42" s="68"/>
      <c r="I42" s="68"/>
      <c r="J42" s="68"/>
      <c r="K42" s="68"/>
      <c r="L42" s="68"/>
      <c r="M42" s="68"/>
      <c r="N42" s="68"/>
      <c r="O42" s="68"/>
      <c r="P42" s="68"/>
      <c r="Q42" s="68"/>
      <c r="R42" s="68"/>
      <c r="S42" s="68"/>
      <c r="T42" s="68"/>
      <c r="U42" s="69"/>
    </row>
    <row r="43" spans="1:21" ht="12" thickBot="1">
      <c r="A43" s="51"/>
      <c r="B43" s="39" t="s">
        <v>35</v>
      </c>
      <c r="C43" s="40"/>
      <c r="D43" s="70">
        <v>25328.1315</v>
      </c>
      <c r="E43" s="70">
        <v>0</v>
      </c>
      <c r="F43" s="71"/>
      <c r="G43" s="70">
        <v>27526.749500000002</v>
      </c>
      <c r="H43" s="72">
        <v>-7.9872053182305303</v>
      </c>
      <c r="I43" s="70">
        <v>2569.6421</v>
      </c>
      <c r="J43" s="72">
        <v>10.145407291493299</v>
      </c>
      <c r="K43" s="70">
        <v>2868.5322000000001</v>
      </c>
      <c r="L43" s="72">
        <v>10.4208896876836</v>
      </c>
      <c r="M43" s="72">
        <v>-0.104196180890004</v>
      </c>
      <c r="N43" s="70">
        <v>135359.92800000001</v>
      </c>
      <c r="O43" s="70">
        <v>4602463.3393999999</v>
      </c>
      <c r="P43" s="70">
        <v>33</v>
      </c>
      <c r="Q43" s="70">
        <v>33</v>
      </c>
      <c r="R43" s="72">
        <v>0</v>
      </c>
      <c r="S43" s="70">
        <v>767.51913636363599</v>
      </c>
      <c r="T43" s="70">
        <v>837.08909090909106</v>
      </c>
      <c r="U43" s="73">
        <v>-9.0642631889367493</v>
      </c>
    </row>
  </sheetData>
  <mergeCells count="41">
    <mergeCell ref="B18:C18"/>
    <mergeCell ref="A1:U4"/>
    <mergeCell ref="W1:W4"/>
    <mergeCell ref="B6:C6"/>
    <mergeCell ref="A7:C7"/>
    <mergeCell ref="A8:A43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29:C29"/>
    <mergeCell ref="B30:C30"/>
    <mergeCell ref="B19:C19"/>
    <mergeCell ref="B20:C20"/>
    <mergeCell ref="B21:C21"/>
    <mergeCell ref="B22:C22"/>
    <mergeCell ref="B23:C23"/>
    <mergeCell ref="B24:C24"/>
    <mergeCell ref="B31:C31"/>
    <mergeCell ref="B32:C32"/>
    <mergeCell ref="B33:C33"/>
    <mergeCell ref="B34:C34"/>
    <mergeCell ref="B35:C35"/>
    <mergeCell ref="B36:C36"/>
    <mergeCell ref="B43:C43"/>
    <mergeCell ref="B37:C37"/>
    <mergeCell ref="B38:C38"/>
    <mergeCell ref="B39:C39"/>
    <mergeCell ref="B40:C40"/>
    <mergeCell ref="B41:C41"/>
    <mergeCell ref="B42:C42"/>
    <mergeCell ref="B25:C25"/>
    <mergeCell ref="B26:C26"/>
    <mergeCell ref="B27:C27"/>
    <mergeCell ref="B28:C28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H33"/>
  <sheetViews>
    <sheetView workbookViewId="0">
      <selection sqref="A1:H31"/>
    </sheetView>
  </sheetViews>
  <sheetFormatPr defaultRowHeight="13.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>
      <c r="A1" s="30" t="s">
        <v>64</v>
      </c>
      <c r="B1" s="31" t="s">
        <v>65</v>
      </c>
      <c r="C1" s="30" t="s">
        <v>66</v>
      </c>
      <c r="D1" s="30" t="s">
        <v>67</v>
      </c>
      <c r="E1" s="30" t="s">
        <v>68</v>
      </c>
      <c r="F1" s="30" t="s">
        <v>69</v>
      </c>
      <c r="G1" s="30" t="s">
        <v>68</v>
      </c>
      <c r="H1" s="30" t="s">
        <v>70</v>
      </c>
    </row>
    <row r="2" spans="1:8" ht="14.25">
      <c r="A2" s="32">
        <v>1</v>
      </c>
      <c r="B2" s="33">
        <v>12</v>
      </c>
      <c r="C2" s="32">
        <v>56117</v>
      </c>
      <c r="D2" s="32">
        <v>600062.35553846206</v>
      </c>
      <c r="E2" s="32">
        <v>458405.73463675199</v>
      </c>
      <c r="F2" s="32">
        <v>141656.62090170899</v>
      </c>
      <c r="G2" s="32">
        <v>458405.73463675199</v>
      </c>
      <c r="H2" s="32">
        <v>0.236069834400118</v>
      </c>
    </row>
    <row r="3" spans="1:8" ht="14.25">
      <c r="A3" s="32">
        <v>2</v>
      </c>
      <c r="B3" s="33">
        <v>13</v>
      </c>
      <c r="C3" s="32">
        <v>18936.859</v>
      </c>
      <c r="D3" s="32">
        <v>139051.89831679099</v>
      </c>
      <c r="E3" s="32">
        <v>107053.478825739</v>
      </c>
      <c r="F3" s="32">
        <v>31998.4194910521</v>
      </c>
      <c r="G3" s="32">
        <v>107053.478825739</v>
      </c>
      <c r="H3" s="32">
        <v>0.23011853759919601</v>
      </c>
    </row>
    <row r="4" spans="1:8" ht="14.25">
      <c r="A4" s="32">
        <v>3</v>
      </c>
      <c r="B4" s="33">
        <v>14</v>
      </c>
      <c r="C4" s="32">
        <v>146248</v>
      </c>
      <c r="D4" s="32">
        <v>210841.449858974</v>
      </c>
      <c r="E4" s="32">
        <v>158918.036894872</v>
      </c>
      <c r="F4" s="32">
        <v>51923.412964102601</v>
      </c>
      <c r="G4" s="32">
        <v>158918.036894872</v>
      </c>
      <c r="H4" s="32">
        <v>0.246267576886958</v>
      </c>
    </row>
    <row r="5" spans="1:8" ht="14.25">
      <c r="A5" s="32">
        <v>4</v>
      </c>
      <c r="B5" s="33">
        <v>15</v>
      </c>
      <c r="C5" s="32">
        <v>4675</v>
      </c>
      <c r="D5" s="32">
        <v>50970.713805128202</v>
      </c>
      <c r="E5" s="32">
        <v>39082.1242094017</v>
      </c>
      <c r="F5" s="32">
        <v>11888.5895957265</v>
      </c>
      <c r="G5" s="32">
        <v>39082.1242094017</v>
      </c>
      <c r="H5" s="32">
        <v>0.23324353747877799</v>
      </c>
    </row>
    <row r="6" spans="1:8" ht="14.25">
      <c r="A6" s="32">
        <v>5</v>
      </c>
      <c r="B6" s="33">
        <v>16</v>
      </c>
      <c r="C6" s="32">
        <v>1910</v>
      </c>
      <c r="D6" s="32">
        <v>123933.98297093999</v>
      </c>
      <c r="E6" s="32">
        <v>101494.770611966</v>
      </c>
      <c r="F6" s="32">
        <v>22439.212358974401</v>
      </c>
      <c r="G6" s="32">
        <v>101494.770611966</v>
      </c>
      <c r="H6" s="32">
        <v>0.18105778432244701</v>
      </c>
    </row>
    <row r="7" spans="1:8" ht="14.25">
      <c r="A7" s="32">
        <v>6</v>
      </c>
      <c r="B7" s="33">
        <v>17</v>
      </c>
      <c r="C7" s="32">
        <v>22197</v>
      </c>
      <c r="D7" s="32">
        <v>300564.63736837602</v>
      </c>
      <c r="E7" s="32">
        <v>230602.92554102599</v>
      </c>
      <c r="F7" s="32">
        <v>69961.711827350402</v>
      </c>
      <c r="G7" s="32">
        <v>230602.92554102599</v>
      </c>
      <c r="H7" s="32">
        <v>0.232767608458225</v>
      </c>
    </row>
    <row r="8" spans="1:8" ht="14.25">
      <c r="A8" s="32">
        <v>7</v>
      </c>
      <c r="B8" s="33">
        <v>18</v>
      </c>
      <c r="C8" s="32">
        <v>45706</v>
      </c>
      <c r="D8" s="32">
        <v>193284.90132051299</v>
      </c>
      <c r="E8" s="32">
        <v>156937.543799145</v>
      </c>
      <c r="F8" s="32">
        <v>36347.357521367499</v>
      </c>
      <c r="G8" s="32">
        <v>156937.543799145</v>
      </c>
      <c r="H8" s="32">
        <v>0.18805068204005701</v>
      </c>
    </row>
    <row r="9" spans="1:8" ht="14.25">
      <c r="A9" s="32">
        <v>8</v>
      </c>
      <c r="B9" s="33">
        <v>19</v>
      </c>
      <c r="C9" s="32">
        <v>40295</v>
      </c>
      <c r="D9" s="32">
        <v>157055.11351196599</v>
      </c>
      <c r="E9" s="32">
        <v>130173.566695726</v>
      </c>
      <c r="F9" s="32">
        <v>26881.546816239301</v>
      </c>
      <c r="G9" s="32">
        <v>130173.566695726</v>
      </c>
      <c r="H9" s="32">
        <v>0.17115995917058299</v>
      </c>
    </row>
    <row r="10" spans="1:8" ht="14.25">
      <c r="A10" s="32">
        <v>9</v>
      </c>
      <c r="B10" s="33">
        <v>21</v>
      </c>
      <c r="C10" s="32">
        <v>251886</v>
      </c>
      <c r="D10" s="32">
        <v>1085029.7568000001</v>
      </c>
      <c r="E10" s="32">
        <v>1016371.8432</v>
      </c>
      <c r="F10" s="32">
        <v>68657.9136</v>
      </c>
      <c r="G10" s="32">
        <v>1016371.8432</v>
      </c>
      <c r="H10" s="32">
        <v>6.3277447618107593E-2</v>
      </c>
    </row>
    <row r="11" spans="1:8" ht="14.25">
      <c r="A11" s="32">
        <v>10</v>
      </c>
      <c r="B11" s="33">
        <v>22</v>
      </c>
      <c r="C11" s="32">
        <v>40378</v>
      </c>
      <c r="D11" s="32">
        <v>647571.57396324805</v>
      </c>
      <c r="E11" s="32">
        <v>568524.64784273505</v>
      </c>
      <c r="F11" s="32">
        <v>79046.926120512799</v>
      </c>
      <c r="G11" s="32">
        <v>568524.64784273505</v>
      </c>
      <c r="H11" s="32">
        <v>0.12206670165698</v>
      </c>
    </row>
    <row r="12" spans="1:8" ht="14.25">
      <c r="A12" s="32">
        <v>11</v>
      </c>
      <c r="B12" s="33">
        <v>23</v>
      </c>
      <c r="C12" s="32">
        <v>345463.61099999998</v>
      </c>
      <c r="D12" s="32">
        <v>2610225.9881752101</v>
      </c>
      <c r="E12" s="32">
        <v>2333100.7042256398</v>
      </c>
      <c r="F12" s="32">
        <v>277125.283949573</v>
      </c>
      <c r="G12" s="32">
        <v>2333100.7042256398</v>
      </c>
      <c r="H12" s="32">
        <v>0.10616907700904001</v>
      </c>
    </row>
    <row r="13" spans="1:8" ht="14.25">
      <c r="A13" s="32">
        <v>12</v>
      </c>
      <c r="B13" s="33">
        <v>24</v>
      </c>
      <c r="C13" s="32">
        <v>30795.214</v>
      </c>
      <c r="D13" s="32">
        <v>873207.13182649598</v>
      </c>
      <c r="E13" s="32">
        <v>804870.31635384599</v>
      </c>
      <c r="F13" s="32">
        <v>68336.8154726496</v>
      </c>
      <c r="G13" s="32">
        <v>804870.31635384599</v>
      </c>
      <c r="H13" s="32">
        <v>7.8259570933311998E-2</v>
      </c>
    </row>
    <row r="14" spans="1:8" ht="14.25">
      <c r="A14" s="32">
        <v>13</v>
      </c>
      <c r="B14" s="33">
        <v>25</v>
      </c>
      <c r="C14" s="32">
        <v>75321</v>
      </c>
      <c r="D14" s="32">
        <v>836488.86140000005</v>
      </c>
      <c r="E14" s="32">
        <v>764406.59089999995</v>
      </c>
      <c r="F14" s="32">
        <v>72082.270499999999</v>
      </c>
      <c r="G14" s="32">
        <v>764406.59089999995</v>
      </c>
      <c r="H14" s="32">
        <v>8.6172421207568295E-2</v>
      </c>
    </row>
    <row r="15" spans="1:8" ht="14.25">
      <c r="A15" s="32">
        <v>14</v>
      </c>
      <c r="B15" s="33">
        <v>26</v>
      </c>
      <c r="C15" s="32">
        <v>80768</v>
      </c>
      <c r="D15" s="32">
        <v>427447.56951453001</v>
      </c>
      <c r="E15" s="32">
        <v>392355.314635897</v>
      </c>
      <c r="F15" s="32">
        <v>35092.254878632499</v>
      </c>
      <c r="G15" s="32">
        <v>392355.314635897</v>
      </c>
      <c r="H15" s="32">
        <v>8.2097214679424199E-2</v>
      </c>
    </row>
    <row r="16" spans="1:8" ht="14.25">
      <c r="A16" s="32">
        <v>15</v>
      </c>
      <c r="B16" s="33">
        <v>27</v>
      </c>
      <c r="C16" s="32">
        <v>207560.74100000001</v>
      </c>
      <c r="D16" s="32">
        <v>1443602.0939333299</v>
      </c>
      <c r="E16" s="32">
        <v>1301592.6277000001</v>
      </c>
      <c r="F16" s="32">
        <v>142009.46623333299</v>
      </c>
      <c r="G16" s="32">
        <v>1301592.6277000001</v>
      </c>
      <c r="H16" s="32">
        <v>9.8371612808072995E-2</v>
      </c>
    </row>
    <row r="17" spans="1:8" ht="14.25">
      <c r="A17" s="32">
        <v>16</v>
      </c>
      <c r="B17" s="33">
        <v>29</v>
      </c>
      <c r="C17" s="32">
        <v>216159</v>
      </c>
      <c r="D17" s="32">
        <v>2722881.3696282101</v>
      </c>
      <c r="E17" s="32">
        <v>2597158.4352230802</v>
      </c>
      <c r="F17" s="32">
        <v>125722.93440512801</v>
      </c>
      <c r="G17" s="32">
        <v>2597158.4352230802</v>
      </c>
      <c r="H17" s="32">
        <v>4.6172755011465998E-2</v>
      </c>
    </row>
    <row r="18" spans="1:8" ht="14.25">
      <c r="A18" s="32">
        <v>17</v>
      </c>
      <c r="B18" s="33">
        <v>31</v>
      </c>
      <c r="C18" s="32">
        <v>53228.949000000001</v>
      </c>
      <c r="D18" s="32">
        <v>329392.50872009702</v>
      </c>
      <c r="E18" s="32">
        <v>272756.52568236901</v>
      </c>
      <c r="F18" s="32">
        <v>56635.9830377279</v>
      </c>
      <c r="G18" s="32">
        <v>272756.52568236901</v>
      </c>
      <c r="H18" s="32">
        <v>0.171940713702918</v>
      </c>
    </row>
    <row r="19" spans="1:8" ht="14.25">
      <c r="A19" s="32">
        <v>18</v>
      </c>
      <c r="B19" s="33">
        <v>32</v>
      </c>
      <c r="C19" s="32">
        <v>16614.945</v>
      </c>
      <c r="D19" s="32">
        <v>244004.38850385</v>
      </c>
      <c r="E19" s="32">
        <v>226356.03633544</v>
      </c>
      <c r="F19" s="32">
        <v>17648.352168409499</v>
      </c>
      <c r="G19" s="32">
        <v>226356.03633544</v>
      </c>
      <c r="H19" s="32">
        <v>7.2328011297760106E-2</v>
      </c>
    </row>
    <row r="20" spans="1:8" ht="14.25">
      <c r="A20" s="32">
        <v>19</v>
      </c>
      <c r="B20" s="33">
        <v>33</v>
      </c>
      <c r="C20" s="32">
        <v>55338.235000000001</v>
      </c>
      <c r="D20" s="32">
        <v>606808.10457302001</v>
      </c>
      <c r="E20" s="32">
        <v>485578.253341651</v>
      </c>
      <c r="F20" s="32">
        <v>121229.851231369</v>
      </c>
      <c r="G20" s="32">
        <v>485578.253341651</v>
      </c>
      <c r="H20" s="32">
        <v>0.19978284785215999</v>
      </c>
    </row>
    <row r="21" spans="1:8" ht="14.25">
      <c r="A21" s="32">
        <v>20</v>
      </c>
      <c r="B21" s="33">
        <v>34</v>
      </c>
      <c r="C21" s="32">
        <v>60295.214</v>
      </c>
      <c r="D21" s="32">
        <v>350747.90204536001</v>
      </c>
      <c r="E21" s="32">
        <v>240372.34749079199</v>
      </c>
      <c r="F21" s="32">
        <v>110375.554554567</v>
      </c>
      <c r="G21" s="32">
        <v>240372.34749079199</v>
      </c>
      <c r="H21" s="32">
        <v>0.31468628582215502</v>
      </c>
    </row>
    <row r="22" spans="1:8" ht="14.25">
      <c r="A22" s="32">
        <v>21</v>
      </c>
      <c r="B22" s="33">
        <v>35</v>
      </c>
      <c r="C22" s="32">
        <v>49563.881000000001</v>
      </c>
      <c r="D22" s="32">
        <v>923950.67815575202</v>
      </c>
      <c r="E22" s="32">
        <v>860512.16109985195</v>
      </c>
      <c r="F22" s="32">
        <v>63438.517055900003</v>
      </c>
      <c r="G22" s="32">
        <v>860512.16109985195</v>
      </c>
      <c r="H22" s="32">
        <v>6.8660068719821901E-2</v>
      </c>
    </row>
    <row r="23" spans="1:8" ht="14.25">
      <c r="A23" s="32">
        <v>22</v>
      </c>
      <c r="B23" s="33">
        <v>36</v>
      </c>
      <c r="C23" s="32">
        <v>124094.431</v>
      </c>
      <c r="D23" s="32">
        <v>729044.64861681405</v>
      </c>
      <c r="E23" s="32">
        <v>596189.83275424002</v>
      </c>
      <c r="F23" s="32">
        <v>132854.815862574</v>
      </c>
      <c r="G23" s="32">
        <v>596189.83275424002</v>
      </c>
      <c r="H23" s="32">
        <v>0.18223138475076101</v>
      </c>
    </row>
    <row r="24" spans="1:8" ht="14.25">
      <c r="A24" s="32">
        <v>23</v>
      </c>
      <c r="B24" s="33">
        <v>37</v>
      </c>
      <c r="C24" s="32">
        <v>128019.79700000001</v>
      </c>
      <c r="D24" s="32">
        <v>1414149.3059159301</v>
      </c>
      <c r="E24" s="32">
        <v>1208895.56051872</v>
      </c>
      <c r="F24" s="32">
        <v>205253.74539720899</v>
      </c>
      <c r="G24" s="32">
        <v>1208895.56051872</v>
      </c>
      <c r="H24" s="32">
        <v>0.14514290997319301</v>
      </c>
    </row>
    <row r="25" spans="1:8" ht="14.25">
      <c r="A25" s="32">
        <v>24</v>
      </c>
      <c r="B25" s="33">
        <v>38</v>
      </c>
      <c r="C25" s="32">
        <v>580453.28599999996</v>
      </c>
      <c r="D25" s="32">
        <v>2277616.4565902702</v>
      </c>
      <c r="E25" s="32">
        <v>2354501.7247212399</v>
      </c>
      <c r="F25" s="32">
        <v>-76885.268130973505</v>
      </c>
      <c r="G25" s="32">
        <v>2354501.7247212399</v>
      </c>
      <c r="H25" s="32">
        <v>-3.3756898756375997E-2</v>
      </c>
    </row>
    <row r="26" spans="1:8" ht="14.25">
      <c r="A26" s="32">
        <v>25</v>
      </c>
      <c r="B26" s="33">
        <v>39</v>
      </c>
      <c r="C26" s="32">
        <v>98322.823000000004</v>
      </c>
      <c r="D26" s="32">
        <v>159093.924659315</v>
      </c>
      <c r="E26" s="32">
        <v>113108.231230169</v>
      </c>
      <c r="F26" s="32">
        <v>45985.6934291461</v>
      </c>
      <c r="G26" s="32">
        <v>113108.231230169</v>
      </c>
      <c r="H26" s="32">
        <v>0.289047451231217</v>
      </c>
    </row>
    <row r="27" spans="1:8" ht="14.25">
      <c r="A27" s="32">
        <v>26</v>
      </c>
      <c r="B27" s="33">
        <v>40</v>
      </c>
      <c r="C27" s="32">
        <v>16</v>
      </c>
      <c r="D27" s="32">
        <v>61.538499999999999</v>
      </c>
      <c r="E27" s="32">
        <v>49.5565</v>
      </c>
      <c r="F27" s="32">
        <v>11.981999999999999</v>
      </c>
      <c r="G27" s="32">
        <v>49.5565</v>
      </c>
      <c r="H27" s="32">
        <v>0.19470737830788901</v>
      </c>
    </row>
    <row r="28" spans="1:8" ht="14.25">
      <c r="A28" s="32">
        <v>27</v>
      </c>
      <c r="B28" s="33">
        <v>42</v>
      </c>
      <c r="C28" s="32">
        <v>7906.8090000000002</v>
      </c>
      <c r="D28" s="32">
        <v>105662.7461</v>
      </c>
      <c r="E28" s="32">
        <v>92889.922900000005</v>
      </c>
      <c r="F28" s="32">
        <v>12772.823200000001</v>
      </c>
      <c r="G28" s="32">
        <v>92889.922900000005</v>
      </c>
      <c r="H28" s="32">
        <v>0.120882938135184</v>
      </c>
    </row>
    <row r="29" spans="1:8" ht="14.25">
      <c r="A29" s="32">
        <v>28</v>
      </c>
      <c r="B29" s="33">
        <v>75</v>
      </c>
      <c r="C29" s="32">
        <v>454</v>
      </c>
      <c r="D29" s="32">
        <v>285008.97435897402</v>
      </c>
      <c r="E29" s="32">
        <v>269752.03632478602</v>
      </c>
      <c r="F29" s="32">
        <v>15256.938034188001</v>
      </c>
      <c r="G29" s="32">
        <v>269752.03632478602</v>
      </c>
      <c r="H29" s="32">
        <v>5.3531430259356097E-2</v>
      </c>
    </row>
    <row r="30" spans="1:8" ht="14.25">
      <c r="A30" s="32">
        <v>29</v>
      </c>
      <c r="B30" s="33">
        <v>76</v>
      </c>
      <c r="C30" s="32">
        <v>2052</v>
      </c>
      <c r="D30" s="32">
        <v>380781.30499487201</v>
      </c>
      <c r="E30" s="32">
        <v>354639.68772734998</v>
      </c>
      <c r="F30" s="32">
        <v>26141.6172675214</v>
      </c>
      <c r="G30" s="32">
        <v>354639.68772734998</v>
      </c>
      <c r="H30" s="32">
        <v>6.8652575440575903E-2</v>
      </c>
    </row>
    <row r="31" spans="1:8" ht="14.25">
      <c r="A31" s="32">
        <v>30</v>
      </c>
      <c r="B31" s="33">
        <v>99</v>
      </c>
      <c r="C31" s="32">
        <v>37</v>
      </c>
      <c r="D31" s="32">
        <v>25328.131760078701</v>
      </c>
      <c r="E31" s="32">
        <v>22758.489342712401</v>
      </c>
      <c r="F31" s="32">
        <v>2569.6424173663099</v>
      </c>
      <c r="G31" s="32">
        <v>22758.489342712401</v>
      </c>
      <c r="H31" s="32">
        <v>0.101454084403355</v>
      </c>
    </row>
    <row r="32" spans="1:8" ht="14.25">
      <c r="A32" s="32"/>
      <c r="B32" s="33"/>
      <c r="C32" s="32"/>
      <c r="D32" s="32"/>
      <c r="E32" s="32"/>
      <c r="F32" s="32"/>
      <c r="G32" s="32"/>
      <c r="H32" s="32"/>
    </row>
    <row r="33" spans="1:8" ht="14.25">
      <c r="A33" s="32"/>
      <c r="B33" s="33"/>
      <c r="C33" s="32"/>
      <c r="D33" s="32"/>
      <c r="E33" s="32"/>
      <c r="F33" s="32"/>
      <c r="G33" s="32"/>
      <c r="H33" s="32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yangjin</cp:lastModifiedBy>
  <dcterms:created xsi:type="dcterms:W3CDTF">2013-06-21T00:28:37Z</dcterms:created>
  <dcterms:modified xsi:type="dcterms:W3CDTF">2014-04-07T01:44:34Z</dcterms:modified>
</cp:coreProperties>
</file>