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F37" i="2"/>
  <c r="F38"/>
  <c r="F33"/>
  <c r="F34"/>
  <c r="E37"/>
  <c r="K37" s="1"/>
  <c r="E38"/>
  <c r="E34"/>
  <c r="E33"/>
  <c r="F39"/>
  <c r="E13"/>
  <c r="F36"/>
  <c r="F35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4"/>
  <c r="E39"/>
  <c r="E36"/>
  <c r="E35"/>
  <c r="E6"/>
  <c r="E7"/>
  <c r="E8"/>
  <c r="E9"/>
  <c r="E10"/>
  <c r="E11"/>
  <c r="E12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K32" s="1"/>
  <c r="E5"/>
  <c r="E4"/>
  <c r="I31"/>
  <c r="I35"/>
  <c r="I36"/>
  <c r="I39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1"/>
  <c r="J35"/>
  <c r="J36"/>
  <c r="J39"/>
  <c r="E3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A4"/>
  <c r="H30"/>
  <c r="H31"/>
  <c r="H32"/>
  <c r="H33"/>
  <c r="H34"/>
  <c r="H35"/>
  <c r="H36"/>
  <c r="H37"/>
  <c r="H38"/>
  <c r="H39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G35" l="1"/>
  <c r="L35" s="1"/>
  <c r="G36"/>
  <c r="L36" s="1"/>
  <c r="G31"/>
  <c r="L31" s="1"/>
  <c r="G39"/>
  <c r="L39" s="1"/>
  <c r="G37"/>
  <c r="L37" s="1"/>
  <c r="G33"/>
  <c r="L33" s="1"/>
  <c r="G30"/>
  <c r="L30" s="1"/>
  <c r="G38"/>
  <c r="L38" s="1"/>
  <c r="G34"/>
  <c r="L34" s="1"/>
  <c r="K38"/>
  <c r="K34"/>
  <c r="G29"/>
  <c r="L29" s="1"/>
  <c r="G32"/>
  <c r="L32" s="1"/>
  <c r="K33"/>
  <c r="I3"/>
  <c r="K3" s="1"/>
  <c r="K30"/>
  <c r="K5"/>
  <c r="K7"/>
  <c r="K39"/>
  <c r="G19"/>
  <c r="L19" s="1"/>
  <c r="G11"/>
  <c r="L11" s="1"/>
  <c r="G7"/>
  <c r="L7" s="1"/>
  <c r="G5"/>
  <c r="L5" s="1"/>
  <c r="K36"/>
  <c r="K28"/>
  <c r="K26"/>
  <c r="K24"/>
  <c r="K22"/>
  <c r="K20"/>
  <c r="K18"/>
  <c r="K16"/>
  <c r="K14"/>
  <c r="K12"/>
  <c r="K10"/>
  <c r="K8"/>
  <c r="K6"/>
  <c r="K4"/>
  <c r="K23"/>
  <c r="K21"/>
  <c r="G27"/>
  <c r="L27" s="1"/>
  <c r="G23"/>
  <c r="L23" s="1"/>
  <c r="G21"/>
  <c r="L21" s="1"/>
  <c r="G18"/>
  <c r="L18" s="1"/>
  <c r="K29"/>
  <c r="K15"/>
  <c r="K13"/>
  <c r="G26"/>
  <c r="L26" s="1"/>
  <c r="G15"/>
  <c r="L15" s="1"/>
  <c r="G13"/>
  <c r="L13" s="1"/>
  <c r="G10"/>
  <c r="L10" s="1"/>
  <c r="G4"/>
  <c r="L4" s="1"/>
  <c r="K35"/>
  <c r="K31"/>
  <c r="K27"/>
  <c r="K25"/>
  <c r="K19"/>
  <c r="K17"/>
  <c r="K11"/>
  <c r="K9"/>
  <c r="G25"/>
  <c r="L25" s="1"/>
  <c r="G22"/>
  <c r="L22" s="1"/>
  <c r="G17"/>
  <c r="L17" s="1"/>
  <c r="G14"/>
  <c r="L14" s="1"/>
  <c r="G9"/>
  <c r="L9" s="1"/>
  <c r="G6"/>
  <c r="L6" s="1"/>
  <c r="G28"/>
  <c r="L28" s="1"/>
  <c r="G24"/>
  <c r="L24" s="1"/>
  <c r="G20"/>
  <c r="L20" s="1"/>
  <c r="G16"/>
  <c r="L16" s="1"/>
  <c r="G12"/>
  <c r="L12" s="1"/>
  <c r="G8"/>
  <c r="L8" s="1"/>
  <c r="J3"/>
  <c r="G3"/>
  <c r="L3" l="1"/>
</calcChain>
</file>

<file path=xl/sharedStrings.xml><?xml version="1.0" encoding="utf-8"?>
<sst xmlns="http://schemas.openxmlformats.org/spreadsheetml/2006/main" count="114" uniqueCount="71">
  <si>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</si>
  <si>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</si>
  <si>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</si>
  <si>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</si>
  <si>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</si>
  <si>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</si>
  <si>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</si>
  <si>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</si>
  <si>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</si>
  <si>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</si>
  <si>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</si>
  <si>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</si>
  <si>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</si>
  <si>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</si>
  <si>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</si>
  <si>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</si>
  <si>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</si>
  <si>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</si>
  <si>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</si>
  <si>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</si>
  <si>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</si>
  <si>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</si>
  <si>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</si>
  <si>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</si>
  <si>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</si>
  <si>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</si>
  <si>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</si>
  <si>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</si>
  <si>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</si>
  <si>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</si>
  <si>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</si>
  <si>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</si>
  <si>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</si>
  <si>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</si>
  <si>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</si>
  <si>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</si>
  <si>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41-周转筐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</si>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</sst>
</file>

<file path=xl/styles.xml><?xml version="1.0" encoding="utf-8"?>
<styleSheet xmlns="http://schemas.openxmlformats.org/spreadsheetml/2006/main">
  <numFmts count="2">
    <numFmt numFmtId="176" formatCode="#,##0.00&quot;%&quot;"/>
    <numFmt numFmtId="177" formatCode="0.00_ "/>
  </numFmts>
  <fonts count="3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5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</cellStyleXfs>
  <cellXfs count="73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</cellXfs>
  <cellStyles count="53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10" xfId="52"/>
    <cellStyle name="常规 2" xfId="44"/>
    <cellStyle name="常规 3" xfId="45"/>
    <cellStyle name="常规 4" xfId="47"/>
    <cellStyle name="常规 5" xfId="46"/>
    <cellStyle name="常规 6" xfId="48"/>
    <cellStyle name="常规 7" xfId="49"/>
    <cellStyle name="常规 8" xfId="50"/>
    <cellStyle name="常规 9" xfId="51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268" Type="http://schemas.openxmlformats.org/officeDocument/2006/relationships/image" Target="cid:96e6abaa13" TargetMode="External"/><Relationship Id="rId11" Type="http://schemas.openxmlformats.org/officeDocument/2006/relationships/hyperlink" Target="cid:78be76a62" TargetMode="External"/><Relationship Id="rId32" Type="http://schemas.openxmlformats.org/officeDocument/2006/relationships/image" Target="cid:a711f73213" TargetMode="External"/><Relationship Id="rId53" Type="http://schemas.openxmlformats.org/officeDocument/2006/relationships/hyperlink" Target="cid:e1e57af62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35" Type="http://schemas.openxmlformats.org/officeDocument/2006/relationships/hyperlink" Target="cid:9876b3b82" TargetMode="External"/><Relationship Id="rId356" Type="http://schemas.openxmlformats.org/officeDocument/2006/relationships/image" Target="cid:d64e537713" TargetMode="External"/><Relationship Id="rId377" Type="http://schemas.openxmlformats.org/officeDocument/2006/relationships/hyperlink" Target="cid:51e44a822" TargetMode="External"/><Relationship Id="rId398" Type="http://schemas.openxmlformats.org/officeDocument/2006/relationships/image" Target="cid:1fd500d013" TargetMode="External"/><Relationship Id="rId5" Type="http://schemas.openxmlformats.org/officeDocument/2006/relationships/hyperlink" Target="cid:738f7e472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181" Type="http://schemas.openxmlformats.org/officeDocument/2006/relationships/hyperlink" Target="cid:482d44f62" TargetMode="External"/><Relationship Id="rId216" Type="http://schemas.openxmlformats.org/officeDocument/2006/relationships/image" Target="cid:d85c69b313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58" Type="http://schemas.openxmlformats.org/officeDocument/2006/relationships/image" Target="cid:72d9e8ca13" TargetMode="External"/><Relationship Id="rId279" Type="http://schemas.openxmlformats.org/officeDocument/2006/relationships/hyperlink" Target="cid:c02295e22" TargetMode="External"/><Relationship Id="rId22" Type="http://schemas.openxmlformats.org/officeDocument/2006/relationships/image" Target="cid:97a5ff3513" TargetMode="External"/><Relationship Id="rId43" Type="http://schemas.openxmlformats.org/officeDocument/2006/relationships/hyperlink" Target="cid:c5fc19282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25" Type="http://schemas.openxmlformats.org/officeDocument/2006/relationships/hyperlink" Target="cid:798fdde92" TargetMode="External"/><Relationship Id="rId346" Type="http://schemas.openxmlformats.org/officeDocument/2006/relationships/image" Target="cid:bc84eb1013" TargetMode="External"/><Relationship Id="rId367" Type="http://schemas.openxmlformats.org/officeDocument/2006/relationships/hyperlink" Target="cid:29a565842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71" Type="http://schemas.openxmlformats.org/officeDocument/2006/relationships/hyperlink" Target="cid:16470b822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227" Type="http://schemas.openxmlformats.org/officeDocument/2006/relationships/hyperlink" Target="cid:fd20b76d2" TargetMode="External"/><Relationship Id="rId248" Type="http://schemas.openxmlformats.org/officeDocument/2006/relationships/image" Target="cid:49a8285213" TargetMode="External"/><Relationship Id="rId269" Type="http://schemas.openxmlformats.org/officeDocument/2006/relationships/hyperlink" Target="cid:b0aaf7b52" TargetMode="External"/><Relationship Id="rId12" Type="http://schemas.openxmlformats.org/officeDocument/2006/relationships/image" Target="cid:78be76ce13" TargetMode="External"/><Relationship Id="rId33" Type="http://schemas.openxmlformats.org/officeDocument/2006/relationships/hyperlink" Target="cid:ac87b7b92" TargetMode="External"/><Relationship Id="rId108" Type="http://schemas.openxmlformats.org/officeDocument/2006/relationships/image" Target="cid:8476340b13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15" Type="http://schemas.openxmlformats.org/officeDocument/2006/relationships/hyperlink" Target="cid:558610092" TargetMode="External"/><Relationship Id="rId336" Type="http://schemas.openxmlformats.org/officeDocument/2006/relationships/image" Target="cid:9876b3db13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75" Type="http://schemas.openxmlformats.org/officeDocument/2006/relationships/hyperlink" Target="cid:185a1b862" TargetMode="External"/><Relationship Id="rId96" Type="http://schemas.openxmlformats.org/officeDocument/2006/relationships/image" Target="cid:56290cef13" TargetMode="External"/><Relationship Id="rId140" Type="http://schemas.openxmlformats.org/officeDocument/2006/relationships/image" Target="cid:dc24c38713" TargetMode="External"/><Relationship Id="rId161" Type="http://schemas.openxmlformats.org/officeDocument/2006/relationships/hyperlink" Target="cid:55eaf9a2" TargetMode="External"/><Relationship Id="rId182" Type="http://schemas.openxmlformats.org/officeDocument/2006/relationships/image" Target="cid:482d451d13" TargetMode="External"/><Relationship Id="rId217" Type="http://schemas.openxmlformats.org/officeDocument/2006/relationships/hyperlink" Target="cid:dd85b6102" TargetMode="External"/><Relationship Id="rId378" Type="http://schemas.openxmlformats.org/officeDocument/2006/relationships/image" Target="cid:51e44aa513" TargetMode="External"/><Relationship Id="rId399" Type="http://schemas.openxmlformats.org/officeDocument/2006/relationships/hyperlink" Target="cid:25d8489d2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259" Type="http://schemas.openxmlformats.org/officeDocument/2006/relationships/hyperlink" Target="cid:72dad9032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26" Type="http://schemas.openxmlformats.org/officeDocument/2006/relationships/image" Target="cid:798fde1113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65" Type="http://schemas.openxmlformats.org/officeDocument/2006/relationships/hyperlink" Target="cid:38f9f0f2" TargetMode="External"/><Relationship Id="rId86" Type="http://schemas.openxmlformats.org/officeDocument/2006/relationships/image" Target="cid:321b9fbf13" TargetMode="External"/><Relationship Id="rId130" Type="http://schemas.openxmlformats.org/officeDocument/2006/relationships/image" Target="cid:bd29a19c13" TargetMode="External"/><Relationship Id="rId151" Type="http://schemas.openxmlformats.org/officeDocument/2006/relationships/hyperlink" Target="cid:ecaa39042" TargetMode="External"/><Relationship Id="rId368" Type="http://schemas.openxmlformats.org/officeDocument/2006/relationships/image" Target="cid:29a565a913" TargetMode="External"/><Relationship Id="rId389" Type="http://schemas.openxmlformats.org/officeDocument/2006/relationships/hyperlink" Target="cid:fbcceaee2" TargetMode="External"/><Relationship Id="rId172" Type="http://schemas.openxmlformats.org/officeDocument/2006/relationships/image" Target="cid:16470bac13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28" Type="http://schemas.openxmlformats.org/officeDocument/2006/relationships/image" Target="cid:fd20b79113" TargetMode="External"/><Relationship Id="rId249" Type="http://schemas.openxmlformats.org/officeDocument/2006/relationships/hyperlink" Target="cid:4fda17272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281" Type="http://schemas.openxmlformats.org/officeDocument/2006/relationships/hyperlink" Target="cid:c547f7a92" TargetMode="External"/><Relationship Id="rId316" Type="http://schemas.openxmlformats.org/officeDocument/2006/relationships/image" Target="cid:5586102e13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55" Type="http://schemas.openxmlformats.org/officeDocument/2006/relationships/hyperlink" Target="cid:e76dc97e2" TargetMode="External"/><Relationship Id="rId76" Type="http://schemas.openxmlformats.org/officeDocument/2006/relationships/image" Target="cid:185a1bab13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141" Type="http://schemas.openxmlformats.org/officeDocument/2006/relationships/hyperlink" Target="cid:e12978772" TargetMode="External"/><Relationship Id="rId358" Type="http://schemas.openxmlformats.org/officeDocument/2006/relationships/image" Target="cid:db6b853c13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62" Type="http://schemas.openxmlformats.org/officeDocument/2006/relationships/image" Target="cid:55eafc213" TargetMode="External"/><Relationship Id="rId183" Type="http://schemas.openxmlformats.org/officeDocument/2006/relationships/hyperlink" Target="cid:4d58e2842" TargetMode="External"/><Relationship Id="rId218" Type="http://schemas.openxmlformats.org/officeDocument/2006/relationships/image" Target="cid:dd85b63513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250" Type="http://schemas.openxmlformats.org/officeDocument/2006/relationships/image" Target="cid:4fda174d13" TargetMode="External"/><Relationship Id="rId271" Type="http://schemas.openxmlformats.org/officeDocument/2006/relationships/hyperlink" Target="cid:bb0725832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24" Type="http://schemas.openxmlformats.org/officeDocument/2006/relationships/image" Target="cid:97a883f913" TargetMode="External"/><Relationship Id="rId45" Type="http://schemas.openxmlformats.org/officeDocument/2006/relationships/hyperlink" Target="cid:cb1fd4bc2" TargetMode="External"/><Relationship Id="rId66" Type="http://schemas.openxmlformats.org/officeDocument/2006/relationships/image" Target="cid:38f9f3713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48" Type="http://schemas.openxmlformats.org/officeDocument/2006/relationships/image" Target="cid:c1af07a713" TargetMode="External"/><Relationship Id="rId369" Type="http://schemas.openxmlformats.org/officeDocument/2006/relationships/hyperlink" Target="cid:2dd545122" TargetMode="External"/><Relationship Id="rId152" Type="http://schemas.openxmlformats.org/officeDocument/2006/relationships/image" Target="cid:ecaa3d3d13" TargetMode="External"/><Relationship Id="rId173" Type="http://schemas.openxmlformats.org/officeDocument/2006/relationships/hyperlink" Target="cid:2421fe292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240" Type="http://schemas.openxmlformats.org/officeDocument/2006/relationships/image" Target="cid:25a2b89113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35" Type="http://schemas.openxmlformats.org/officeDocument/2006/relationships/hyperlink" Target="cid:bbb2de7c2" TargetMode="External"/><Relationship Id="rId56" Type="http://schemas.openxmlformats.org/officeDocument/2006/relationships/image" Target="cid:e76dc9a413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17" Type="http://schemas.openxmlformats.org/officeDocument/2006/relationships/hyperlink" Target="cid:5588ec4e2" TargetMode="External"/><Relationship Id="rId338" Type="http://schemas.openxmlformats.org/officeDocument/2006/relationships/image" Target="cid:9d975cd113" TargetMode="External"/><Relationship Id="rId359" Type="http://schemas.openxmlformats.org/officeDocument/2006/relationships/hyperlink" Target="cid:9d9111c2" TargetMode="External"/><Relationship Id="rId8" Type="http://schemas.openxmlformats.org/officeDocument/2006/relationships/image" Target="cid:7393133f13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42" Type="http://schemas.openxmlformats.org/officeDocument/2006/relationships/image" Target="cid:e129789e13" TargetMode="External"/><Relationship Id="rId163" Type="http://schemas.openxmlformats.org/officeDocument/2006/relationships/hyperlink" Target="cid:a6fd2d02" TargetMode="External"/><Relationship Id="rId184" Type="http://schemas.openxmlformats.org/officeDocument/2006/relationships/image" Target="cid:4d58e2a713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391" Type="http://schemas.openxmlformats.org/officeDocument/2006/relationships/hyperlink" Target="cid:ee5f3f2" TargetMode="External"/><Relationship Id="rId230" Type="http://schemas.openxmlformats.org/officeDocument/2006/relationships/image" Target="cid:196d9a913" TargetMode="External"/><Relationship Id="rId251" Type="http://schemas.openxmlformats.org/officeDocument/2006/relationships/hyperlink" Target="cid:53f9d4bf2" TargetMode="External"/><Relationship Id="rId25" Type="http://schemas.openxmlformats.org/officeDocument/2006/relationships/hyperlink" Target="cid:97aae1182" TargetMode="External"/><Relationship Id="rId46" Type="http://schemas.openxmlformats.org/officeDocument/2006/relationships/image" Target="cid:cb1fd4e013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28" Type="http://schemas.openxmlformats.org/officeDocument/2006/relationships/image" Target="cid:88fc8e9d13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32" Type="http://schemas.openxmlformats.org/officeDocument/2006/relationships/image" Target="cid:c246516c13" TargetMode="External"/><Relationship Id="rId153" Type="http://schemas.openxmlformats.org/officeDocument/2006/relationships/hyperlink" Target="cid:ed7946d52" TargetMode="External"/><Relationship Id="rId174" Type="http://schemas.openxmlformats.org/officeDocument/2006/relationships/image" Target="cid:2421fe4c13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381" Type="http://schemas.openxmlformats.org/officeDocument/2006/relationships/hyperlink" Target="cid:b9568b732" TargetMode="External"/><Relationship Id="rId220" Type="http://schemas.openxmlformats.org/officeDocument/2006/relationships/image" Target="cid:e2b490ca13" TargetMode="External"/><Relationship Id="rId241" Type="http://schemas.openxmlformats.org/officeDocument/2006/relationships/hyperlink" Target="cid:2accc0ce2" TargetMode="External"/><Relationship Id="rId15" Type="http://schemas.openxmlformats.org/officeDocument/2006/relationships/hyperlink" Target="cid:7dde59952" TargetMode="External"/><Relationship Id="rId36" Type="http://schemas.openxmlformats.org/officeDocument/2006/relationships/image" Target="cid:bbb2dea413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283" Type="http://schemas.openxmlformats.org/officeDocument/2006/relationships/hyperlink" Target="cid:d51f220c2" TargetMode="External"/><Relationship Id="rId318" Type="http://schemas.openxmlformats.org/officeDocument/2006/relationships/image" Target="cid:5588ec7013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99" Type="http://schemas.openxmlformats.org/officeDocument/2006/relationships/hyperlink" Target="cid:6fdc68d82" TargetMode="External"/><Relationship Id="rId101" Type="http://schemas.openxmlformats.org/officeDocument/2006/relationships/hyperlink" Target="cid:750aa1bc2" TargetMode="External"/><Relationship Id="rId122" Type="http://schemas.openxmlformats.org/officeDocument/2006/relationships/image" Target="cid:a88b2fa613" TargetMode="External"/><Relationship Id="rId143" Type="http://schemas.openxmlformats.org/officeDocument/2006/relationships/hyperlink" Target="cid:e2636a2d2" TargetMode="External"/><Relationship Id="rId164" Type="http://schemas.openxmlformats.org/officeDocument/2006/relationships/image" Target="cid:a6fd2fd13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371" Type="http://schemas.openxmlformats.org/officeDocument/2006/relationships/hyperlink" Target="cid:4276af462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52" Type="http://schemas.openxmlformats.org/officeDocument/2006/relationships/image" Target="cid:53f9d4e613" TargetMode="External"/><Relationship Id="rId273" Type="http://schemas.openxmlformats.org/officeDocument/2006/relationships/hyperlink" Target="cid:bb0832652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329" Type="http://schemas.openxmlformats.org/officeDocument/2006/relationships/hyperlink" Target="cid:89df9e5f2" TargetMode="External"/><Relationship Id="rId47" Type="http://schemas.openxmlformats.org/officeDocument/2006/relationships/hyperlink" Target="cid:d0b588612" TargetMode="External"/><Relationship Id="rId68" Type="http://schemas.openxmlformats.org/officeDocument/2006/relationships/image" Target="cid:392276913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33" Type="http://schemas.openxmlformats.org/officeDocument/2006/relationships/hyperlink" Target="cid:c8af4ef42" TargetMode="External"/><Relationship Id="rId154" Type="http://schemas.openxmlformats.org/officeDocument/2006/relationships/image" Target="cid:ed79471e13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42" Type="http://schemas.openxmlformats.org/officeDocument/2006/relationships/image" Target="cid:2accc0ec13" TargetMode="External"/><Relationship Id="rId263" Type="http://schemas.openxmlformats.org/officeDocument/2006/relationships/hyperlink" Target="cid:7d2b2ff72" TargetMode="External"/><Relationship Id="rId284" Type="http://schemas.openxmlformats.org/officeDocument/2006/relationships/image" Target="cid:d51f223613" TargetMode="External"/><Relationship Id="rId319" Type="http://schemas.openxmlformats.org/officeDocument/2006/relationships/hyperlink" Target="cid:64f5efd42" TargetMode="External"/><Relationship Id="rId37" Type="http://schemas.openxmlformats.org/officeDocument/2006/relationships/hyperlink" Target="cid:bbb631c12" TargetMode="External"/><Relationship Id="rId58" Type="http://schemas.openxmlformats.org/officeDocument/2006/relationships/image" Target="cid:eca83a0c13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23" Type="http://schemas.openxmlformats.org/officeDocument/2006/relationships/hyperlink" Target="cid:b896ad462" TargetMode="External"/><Relationship Id="rId144" Type="http://schemas.openxmlformats.org/officeDocument/2006/relationships/image" Target="cid:e2636a6713" TargetMode="External"/><Relationship Id="rId330" Type="http://schemas.openxmlformats.org/officeDocument/2006/relationships/image" Target="cid:89dfa1d413" TargetMode="External"/><Relationship Id="rId90" Type="http://schemas.openxmlformats.org/officeDocument/2006/relationships/image" Target="cid:3c6fa8b013" TargetMode="External"/><Relationship Id="rId165" Type="http://schemas.openxmlformats.org/officeDocument/2006/relationships/hyperlink" Target="cid:a9baa6a2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72" Type="http://schemas.openxmlformats.org/officeDocument/2006/relationships/image" Target="cid:4276af6213" TargetMode="External"/><Relationship Id="rId393" Type="http://schemas.openxmlformats.org/officeDocument/2006/relationships/hyperlink" Target="cid:158324d72" TargetMode="External"/><Relationship Id="rId211" Type="http://schemas.openxmlformats.org/officeDocument/2006/relationships/hyperlink" Target="cid:c607a7f12" TargetMode="External"/><Relationship Id="rId232" Type="http://schemas.openxmlformats.org/officeDocument/2006/relationships/image" Target="cid:7e6338613" TargetMode="External"/><Relationship Id="rId253" Type="http://schemas.openxmlformats.org/officeDocument/2006/relationships/hyperlink" Target="cid:592330e12" TargetMode="External"/><Relationship Id="rId274" Type="http://schemas.openxmlformats.org/officeDocument/2006/relationships/image" Target="cid:bb08328813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27" Type="http://schemas.openxmlformats.org/officeDocument/2006/relationships/hyperlink" Target="cid:9cc12f202" TargetMode="External"/><Relationship Id="rId48" Type="http://schemas.openxmlformats.org/officeDocument/2006/relationships/image" Target="cid:d0b5888713" TargetMode="External"/><Relationship Id="rId69" Type="http://schemas.openxmlformats.org/officeDocument/2006/relationships/hyperlink" Target="cid:e0ef2af2" TargetMode="External"/><Relationship Id="rId113" Type="http://schemas.openxmlformats.org/officeDocument/2006/relationships/hyperlink" Target="cid:93d06cfe2" TargetMode="External"/><Relationship Id="rId134" Type="http://schemas.openxmlformats.org/officeDocument/2006/relationships/image" Target="cid:c8af4f1913" TargetMode="External"/><Relationship Id="rId320" Type="http://schemas.openxmlformats.org/officeDocument/2006/relationships/image" Target="cid:64f5effa13" TargetMode="External"/><Relationship Id="rId80" Type="http://schemas.openxmlformats.org/officeDocument/2006/relationships/image" Target="cid:27d58f7c13" TargetMode="External"/><Relationship Id="rId155" Type="http://schemas.openxmlformats.org/officeDocument/2006/relationships/hyperlink" Target="cid:f09b1ba62" TargetMode="External"/><Relationship Id="rId176" Type="http://schemas.openxmlformats.org/officeDocument/2006/relationships/image" Target="cid:2a30ebbf13" TargetMode="External"/><Relationship Id="rId197" Type="http://schemas.openxmlformats.org/officeDocument/2006/relationships/hyperlink" Target="cid:9a94d6742" TargetMode="External"/><Relationship Id="rId341" Type="http://schemas.openxmlformats.org/officeDocument/2006/relationships/hyperlink" Target="cid:b23869842" TargetMode="External"/><Relationship Id="rId362" Type="http://schemas.openxmlformats.org/officeDocument/2006/relationships/image" Target="cid:193e37f713" TargetMode="External"/><Relationship Id="rId383" Type="http://schemas.openxmlformats.org/officeDocument/2006/relationships/hyperlink" Target="cid:cd6ed5c92" TargetMode="External"/><Relationship Id="rId201" Type="http://schemas.openxmlformats.org/officeDocument/2006/relationships/hyperlink" Target="cid:a60cac882" TargetMode="External"/><Relationship Id="rId222" Type="http://schemas.openxmlformats.org/officeDocument/2006/relationships/image" Target="cid:e7d8c5be13" TargetMode="External"/><Relationship Id="rId243" Type="http://schemas.openxmlformats.org/officeDocument/2006/relationships/hyperlink" Target="cid:2fee70f82" TargetMode="External"/><Relationship Id="rId264" Type="http://schemas.openxmlformats.org/officeDocument/2006/relationships/image" Target="cid:7d2b301d13" TargetMode="External"/><Relationship Id="rId285" Type="http://schemas.openxmlformats.org/officeDocument/2006/relationships/hyperlink" Target="cid:d9df1e0c2" TargetMode="External"/><Relationship Id="rId17" Type="http://schemas.openxmlformats.org/officeDocument/2006/relationships/hyperlink" Target="cid:883802342" TargetMode="External"/><Relationship Id="rId38" Type="http://schemas.openxmlformats.org/officeDocument/2006/relationships/image" Target="cid:bbb631eb13" TargetMode="External"/><Relationship Id="rId59" Type="http://schemas.openxmlformats.org/officeDocument/2006/relationships/hyperlink" Target="cid:ef30262e2" TargetMode="External"/><Relationship Id="rId103" Type="http://schemas.openxmlformats.org/officeDocument/2006/relationships/hyperlink" Target="cid:7a31edb12" TargetMode="External"/><Relationship Id="rId124" Type="http://schemas.openxmlformats.org/officeDocument/2006/relationships/image" Target="cid:b896ad6d13" TargetMode="External"/><Relationship Id="rId310" Type="http://schemas.openxmlformats.org/officeDocument/2006/relationships/image" Target="cid:2c47223813" TargetMode="External"/><Relationship Id="rId70" Type="http://schemas.openxmlformats.org/officeDocument/2006/relationships/image" Target="cid:e0ef2d2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66" Type="http://schemas.openxmlformats.org/officeDocument/2006/relationships/image" Target="cid:a9baa8e13" TargetMode="External"/><Relationship Id="rId187" Type="http://schemas.openxmlformats.org/officeDocument/2006/relationships/hyperlink" Target="cid:579a7efa2" TargetMode="External"/><Relationship Id="rId331" Type="http://schemas.openxmlformats.org/officeDocument/2006/relationships/hyperlink" Target="cid:8e511c9c2" TargetMode="External"/><Relationship Id="rId352" Type="http://schemas.openxmlformats.org/officeDocument/2006/relationships/image" Target="cid:cd2d50ae13" TargetMode="External"/><Relationship Id="rId373" Type="http://schemas.openxmlformats.org/officeDocument/2006/relationships/hyperlink" Target="cid:488d1aa72" TargetMode="External"/><Relationship Id="rId394" Type="http://schemas.openxmlformats.org/officeDocument/2006/relationships/image" Target="cid:1583250013" TargetMode="External"/><Relationship Id="rId1" Type="http://schemas.openxmlformats.org/officeDocument/2006/relationships/image" Target="../media/image1.jpeg"/><Relationship Id="rId212" Type="http://schemas.openxmlformats.org/officeDocument/2006/relationships/image" Target="cid:c607a81c13" TargetMode="External"/><Relationship Id="rId233" Type="http://schemas.openxmlformats.org/officeDocument/2006/relationships/hyperlink" Target="cid:bf349ae2" TargetMode="External"/><Relationship Id="rId254" Type="http://schemas.openxmlformats.org/officeDocument/2006/relationships/image" Target="cid:5923310913" TargetMode="External"/><Relationship Id="rId28" Type="http://schemas.openxmlformats.org/officeDocument/2006/relationships/image" Target="cid:9cc12f6e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75" Type="http://schemas.openxmlformats.org/officeDocument/2006/relationships/hyperlink" Target="cid:bb0a5c3f2" TargetMode="External"/><Relationship Id="rId296" Type="http://schemas.openxmlformats.org/officeDocument/2006/relationships/image" Target="cid:ea6dd08913" TargetMode="External"/><Relationship Id="rId300" Type="http://schemas.openxmlformats.org/officeDocument/2006/relationships/image" Target="cid:fe112e9913" TargetMode="External"/><Relationship Id="rId60" Type="http://schemas.openxmlformats.org/officeDocument/2006/relationships/image" Target="cid:ef302654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56" Type="http://schemas.openxmlformats.org/officeDocument/2006/relationships/image" Target="cid:f09b1bd013" TargetMode="External"/><Relationship Id="rId177" Type="http://schemas.openxmlformats.org/officeDocument/2006/relationships/hyperlink" Target="cid:2e6f58082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42" Type="http://schemas.openxmlformats.org/officeDocument/2006/relationships/image" Target="cid:b23869a713" TargetMode="External"/><Relationship Id="rId363" Type="http://schemas.openxmlformats.org/officeDocument/2006/relationships/hyperlink" Target="cid:1e6ccfd42" TargetMode="External"/><Relationship Id="rId384" Type="http://schemas.openxmlformats.org/officeDocument/2006/relationships/image" Target="cid:cd6ed5f013" TargetMode="External"/><Relationship Id="rId202" Type="http://schemas.openxmlformats.org/officeDocument/2006/relationships/image" Target="cid:a60cacae13" TargetMode="External"/><Relationship Id="rId223" Type="http://schemas.openxmlformats.org/officeDocument/2006/relationships/hyperlink" Target="cid:ed01ac172" TargetMode="External"/><Relationship Id="rId244" Type="http://schemas.openxmlformats.org/officeDocument/2006/relationships/image" Target="cid:2fee711c13" TargetMode="External"/><Relationship Id="rId18" Type="http://schemas.openxmlformats.org/officeDocument/2006/relationships/image" Target="cid:8838026613" TargetMode="External"/><Relationship Id="rId39" Type="http://schemas.openxmlformats.org/officeDocument/2006/relationships/hyperlink" Target="cid:bbbaca6d2" TargetMode="External"/><Relationship Id="rId265" Type="http://schemas.openxmlformats.org/officeDocument/2006/relationships/hyperlink" Target="cid:8c9b56672" TargetMode="External"/><Relationship Id="rId286" Type="http://schemas.openxmlformats.org/officeDocument/2006/relationships/image" Target="cid:d9df1e3413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25" Type="http://schemas.openxmlformats.org/officeDocument/2006/relationships/hyperlink" Target="cid:b8993a7d2" TargetMode="External"/><Relationship Id="rId146" Type="http://schemas.openxmlformats.org/officeDocument/2006/relationships/image" Target="cid:e293c51913" TargetMode="External"/><Relationship Id="rId167" Type="http://schemas.openxmlformats.org/officeDocument/2006/relationships/hyperlink" Target="cid:fa4c65f2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32" Type="http://schemas.openxmlformats.org/officeDocument/2006/relationships/image" Target="cid:8e511cc513" TargetMode="External"/><Relationship Id="rId353" Type="http://schemas.openxmlformats.org/officeDocument/2006/relationships/hyperlink" Target="cid:d12328e62" TargetMode="External"/><Relationship Id="rId374" Type="http://schemas.openxmlformats.org/officeDocument/2006/relationships/image" Target="cid:488d1ad013" TargetMode="External"/><Relationship Id="rId395" Type="http://schemas.openxmlformats.org/officeDocument/2006/relationships/hyperlink" Target="cid:1aa77f3c2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234" Type="http://schemas.openxmlformats.org/officeDocument/2006/relationships/image" Target="cid:bf349d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55" Type="http://schemas.openxmlformats.org/officeDocument/2006/relationships/hyperlink" Target="cid:688eac6f2" TargetMode="External"/><Relationship Id="rId276" Type="http://schemas.openxmlformats.org/officeDocument/2006/relationships/image" Target="cid:bb0a5c6213" TargetMode="External"/><Relationship Id="rId297" Type="http://schemas.openxmlformats.org/officeDocument/2006/relationships/hyperlink" Target="cid:f8f29c962" TargetMode="External"/><Relationship Id="rId40" Type="http://schemas.openxmlformats.org/officeDocument/2006/relationships/image" Target="cid:bbbaca8f13" TargetMode="External"/><Relationship Id="rId115" Type="http://schemas.openxmlformats.org/officeDocument/2006/relationships/hyperlink" Target="cid:9917342c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22" Type="http://schemas.openxmlformats.org/officeDocument/2006/relationships/image" Target="cid:7569af6313" TargetMode="External"/><Relationship Id="rId343" Type="http://schemas.openxmlformats.org/officeDocument/2006/relationships/hyperlink" Target="cid:b85e622f2" TargetMode="External"/><Relationship Id="rId364" Type="http://schemas.openxmlformats.org/officeDocument/2006/relationships/image" Target="cid:1e6ccffa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303" Type="http://schemas.openxmlformats.org/officeDocument/2006/relationships/hyperlink" Target="cid:8584637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9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J27" sqref="J27"/>
    </sheetView>
  </sheetViews>
  <sheetFormatPr defaultRowHeight="11.25"/>
  <cols>
    <col min="1" max="1" width="7.75" style="1" customWidth="1"/>
    <col min="2" max="2" width="3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2">
      <c r="A1" s="5"/>
      <c r="B1" s="6"/>
      <c r="C1" s="7"/>
      <c r="D1" s="8"/>
      <c r="E1" s="9" t="s">
        <v>0</v>
      </c>
      <c r="F1" s="23" t="s">
        <v>1</v>
      </c>
      <c r="G1" s="10" t="s">
        <v>44</v>
      </c>
      <c r="H1" s="23" t="s">
        <v>2</v>
      </c>
      <c r="I1" s="17" t="s">
        <v>42</v>
      </c>
      <c r="J1" s="18" t="s">
        <v>43</v>
      </c>
      <c r="K1" s="19" t="s">
        <v>45</v>
      </c>
      <c r="L1" s="19" t="s">
        <v>46</v>
      </c>
    </row>
    <row r="2" spans="1:12">
      <c r="A2" s="11" t="s">
        <v>3</v>
      </c>
      <c r="B2" s="12"/>
      <c r="C2" s="57" t="s">
        <v>4</v>
      </c>
      <c r="D2" s="57"/>
      <c r="E2" s="13"/>
      <c r="F2" s="24"/>
      <c r="G2" s="14"/>
      <c r="H2" s="24"/>
      <c r="I2" s="20"/>
      <c r="J2" s="21"/>
      <c r="K2" s="22"/>
      <c r="L2" s="22"/>
    </row>
    <row r="3" spans="1:12">
      <c r="A3" s="58" t="s">
        <v>5</v>
      </c>
      <c r="B3" s="58"/>
      <c r="C3" s="58"/>
      <c r="D3" s="58"/>
      <c r="E3" s="15">
        <f>RA!D7</f>
        <v>13863486.3719</v>
      </c>
      <c r="F3" s="25">
        <f>RA!I7</f>
        <v>1621565.9654000001</v>
      </c>
      <c r="G3" s="16">
        <f>E3-F3</f>
        <v>12241920.406500001</v>
      </c>
      <c r="H3" s="27">
        <f>RA!J7</f>
        <v>11.6966679369106</v>
      </c>
      <c r="I3" s="20">
        <f>SUM(I4:I39)</f>
        <v>13863489.4197558</v>
      </c>
      <c r="J3" s="21">
        <f>SUM(J4:J39)</f>
        <v>12241920.305019837</v>
      </c>
      <c r="K3" s="22">
        <f>E3-I3</f>
        <v>-3.0478558000177145</v>
      </c>
      <c r="L3" s="22">
        <f>G3-J3</f>
        <v>0.10148016363382339</v>
      </c>
    </row>
    <row r="4" spans="1:12">
      <c r="A4" s="59">
        <f>RA!A8</f>
        <v>41737</v>
      </c>
      <c r="B4" s="12">
        <v>12</v>
      </c>
      <c r="C4" s="56" t="s">
        <v>6</v>
      </c>
      <c r="D4" s="56"/>
      <c r="E4" s="15">
        <f>VLOOKUP(C4,RA!B8:D39,3,0)</f>
        <v>496102.9558</v>
      </c>
      <c r="F4" s="25">
        <f>VLOOKUP(C4,RA!B8:I43,8,0)</f>
        <v>123275.1523</v>
      </c>
      <c r="G4" s="16">
        <f t="shared" ref="G4:G39" si="0">E4-F4</f>
        <v>372827.80349999998</v>
      </c>
      <c r="H4" s="27">
        <f>RA!J8</f>
        <v>24.848703451325001</v>
      </c>
      <c r="I4" s="20">
        <f>VLOOKUP(B4,RMS!B:D,3,FALSE)</f>
        <v>496103.32996153802</v>
      </c>
      <c r="J4" s="21">
        <f>VLOOKUP(B4,RMS!B:E,4,FALSE)</f>
        <v>372827.80504359002</v>
      </c>
      <c r="K4" s="22">
        <f t="shared" ref="K4:K39" si="1">E4-I4</f>
        <v>-0.37416153802769259</v>
      </c>
      <c r="L4" s="22">
        <f t="shared" ref="L4:L39" si="2">G4-J4</f>
        <v>-1.5435900422744453E-3</v>
      </c>
    </row>
    <row r="5" spans="1:12">
      <c r="A5" s="59"/>
      <c r="B5" s="12">
        <v>13</v>
      </c>
      <c r="C5" s="56" t="s">
        <v>7</v>
      </c>
      <c r="D5" s="56"/>
      <c r="E5" s="15">
        <f>VLOOKUP(C5,RA!B8:D40,3,0)</f>
        <v>76991.174499999994</v>
      </c>
      <c r="F5" s="25">
        <f>VLOOKUP(C5,RA!B9:I44,8,0)</f>
        <v>17469.934399999998</v>
      </c>
      <c r="G5" s="16">
        <f t="shared" si="0"/>
        <v>59521.240099999995</v>
      </c>
      <c r="H5" s="27">
        <f>RA!J9</f>
        <v>22.690827245400701</v>
      </c>
      <c r="I5" s="20">
        <f>VLOOKUP(B5,RMS!B:D,3,FALSE)</f>
        <v>76991.187297140903</v>
      </c>
      <c r="J5" s="21">
        <f>VLOOKUP(B5,RMS!B:E,4,FALSE)</f>
        <v>59521.245640775996</v>
      </c>
      <c r="K5" s="22">
        <f t="shared" si="1"/>
        <v>-1.2797140909242444E-2</v>
      </c>
      <c r="L5" s="22">
        <f t="shared" si="2"/>
        <v>-5.5407760009984486E-3</v>
      </c>
    </row>
    <row r="6" spans="1:12">
      <c r="A6" s="59"/>
      <c r="B6" s="12">
        <v>14</v>
      </c>
      <c r="C6" s="56" t="s">
        <v>8</v>
      </c>
      <c r="D6" s="56"/>
      <c r="E6" s="15">
        <f>VLOOKUP(C6,RA!B10:D41,3,0)</f>
        <v>105557.5776</v>
      </c>
      <c r="F6" s="25">
        <f>VLOOKUP(C6,RA!B10:I45,8,0)</f>
        <v>30743.279200000001</v>
      </c>
      <c r="G6" s="16">
        <f t="shared" si="0"/>
        <v>74814.2984</v>
      </c>
      <c r="H6" s="27">
        <f>RA!J10</f>
        <v>29.124653955681499</v>
      </c>
      <c r="I6" s="20">
        <f>VLOOKUP(B6,RMS!B:D,3,FALSE)</f>
        <v>105559.443753846</v>
      </c>
      <c r="J6" s="21">
        <f>VLOOKUP(B6,RMS!B:E,4,FALSE)</f>
        <v>74814.298170940194</v>
      </c>
      <c r="K6" s="22">
        <f t="shared" si="1"/>
        <v>-1.8661538460000884</v>
      </c>
      <c r="L6" s="22">
        <f t="shared" si="2"/>
        <v>2.2905980586074293E-4</v>
      </c>
    </row>
    <row r="7" spans="1:12">
      <c r="A7" s="59"/>
      <c r="B7" s="12">
        <v>15</v>
      </c>
      <c r="C7" s="56" t="s">
        <v>9</v>
      </c>
      <c r="D7" s="56"/>
      <c r="E7" s="15">
        <f>VLOOKUP(C7,RA!B10:D42,3,0)</f>
        <v>40682.272199999999</v>
      </c>
      <c r="F7" s="25">
        <f>VLOOKUP(C7,RA!B11:I46,8,0)</f>
        <v>9299.4081999999999</v>
      </c>
      <c r="G7" s="16">
        <f t="shared" si="0"/>
        <v>31382.864000000001</v>
      </c>
      <c r="H7" s="27">
        <f>RA!J11</f>
        <v>22.858625384252701</v>
      </c>
      <c r="I7" s="20">
        <f>VLOOKUP(B7,RMS!B:D,3,FALSE)</f>
        <v>40682.288443589699</v>
      </c>
      <c r="J7" s="21">
        <f>VLOOKUP(B7,RMS!B:E,4,FALSE)</f>
        <v>31382.8641034188</v>
      </c>
      <c r="K7" s="22">
        <f t="shared" si="1"/>
        <v>-1.6243589700025041E-2</v>
      </c>
      <c r="L7" s="22">
        <f t="shared" si="2"/>
        <v>-1.0341879897168837E-4</v>
      </c>
    </row>
    <row r="8" spans="1:12">
      <c r="A8" s="59"/>
      <c r="B8" s="12">
        <v>16</v>
      </c>
      <c r="C8" s="56" t="s">
        <v>10</v>
      </c>
      <c r="D8" s="56"/>
      <c r="E8" s="15">
        <f>VLOOKUP(C8,RA!B12:D43,3,0)</f>
        <v>114798.3832</v>
      </c>
      <c r="F8" s="25">
        <f>VLOOKUP(C8,RA!B12:I47,8,0)</f>
        <v>22015.379099999998</v>
      </c>
      <c r="G8" s="16">
        <f t="shared" si="0"/>
        <v>92783.004099999991</v>
      </c>
      <c r="H8" s="27">
        <f>RA!J12</f>
        <v>19.177429582475199</v>
      </c>
      <c r="I8" s="20">
        <f>VLOOKUP(B8,RMS!B:D,3,FALSE)</f>
        <v>114798.38555812</v>
      </c>
      <c r="J8" s="21">
        <f>VLOOKUP(B8,RMS!B:E,4,FALSE)</f>
        <v>92783.004907692302</v>
      </c>
      <c r="K8" s="22">
        <f t="shared" si="1"/>
        <v>-2.3581200075568631E-3</v>
      </c>
      <c r="L8" s="22">
        <f t="shared" si="2"/>
        <v>-8.0769231135491282E-4</v>
      </c>
    </row>
    <row r="9" spans="1:12">
      <c r="A9" s="59"/>
      <c r="B9" s="12">
        <v>17</v>
      </c>
      <c r="C9" s="56" t="s">
        <v>11</v>
      </c>
      <c r="D9" s="56"/>
      <c r="E9" s="15">
        <f>VLOOKUP(C9,RA!B12:D44,3,0)</f>
        <v>222271.1398</v>
      </c>
      <c r="F9" s="25">
        <f>VLOOKUP(C9,RA!B13:I48,8,0)</f>
        <v>64633.149599999997</v>
      </c>
      <c r="G9" s="16">
        <f t="shared" si="0"/>
        <v>157637.9902</v>
      </c>
      <c r="H9" s="27">
        <f>RA!J13</f>
        <v>29.078516292379199</v>
      </c>
      <c r="I9" s="20">
        <f>VLOOKUP(B9,RMS!B:D,3,FALSE)</f>
        <v>222271.28994615399</v>
      </c>
      <c r="J9" s="21">
        <f>VLOOKUP(B9,RMS!B:E,4,FALSE)</f>
        <v>157637.989794872</v>
      </c>
      <c r="K9" s="22">
        <f t="shared" si="1"/>
        <v>-0.15014615398831666</v>
      </c>
      <c r="L9" s="22">
        <f t="shared" si="2"/>
        <v>4.0512799751013517E-4</v>
      </c>
    </row>
    <row r="10" spans="1:12">
      <c r="A10" s="59"/>
      <c r="B10" s="12">
        <v>18</v>
      </c>
      <c r="C10" s="56" t="s">
        <v>12</v>
      </c>
      <c r="D10" s="56"/>
      <c r="E10" s="15">
        <f>VLOOKUP(C10,RA!B14:D45,3,0)</f>
        <v>116407.32580000001</v>
      </c>
      <c r="F10" s="25">
        <f>VLOOKUP(C10,RA!B14:I49,8,0)</f>
        <v>22961.633699999998</v>
      </c>
      <c r="G10" s="16">
        <f t="shared" si="0"/>
        <v>93445.692100000015</v>
      </c>
      <c r="H10" s="27">
        <f>RA!J14</f>
        <v>19.725247996376499</v>
      </c>
      <c r="I10" s="20">
        <f>VLOOKUP(B10,RMS!B:D,3,FALSE)</f>
        <v>116407.319951282</v>
      </c>
      <c r="J10" s="21">
        <f>VLOOKUP(B10,RMS!B:E,4,FALSE)</f>
        <v>93445.690987179507</v>
      </c>
      <c r="K10" s="22">
        <f t="shared" si="1"/>
        <v>5.8487180067459121E-3</v>
      </c>
      <c r="L10" s="22">
        <f t="shared" si="2"/>
        <v>1.1128205078421161E-3</v>
      </c>
    </row>
    <row r="11" spans="1:12">
      <c r="A11" s="59"/>
      <c r="B11" s="12">
        <v>19</v>
      </c>
      <c r="C11" s="56" t="s">
        <v>13</v>
      </c>
      <c r="D11" s="56"/>
      <c r="E11" s="15">
        <f>VLOOKUP(C11,RA!B14:D46,3,0)</f>
        <v>97395.421199999997</v>
      </c>
      <c r="F11" s="25">
        <f>VLOOKUP(C11,RA!B15:I50,8,0)</f>
        <v>22519.707399999999</v>
      </c>
      <c r="G11" s="16">
        <f t="shared" si="0"/>
        <v>74875.713799999998</v>
      </c>
      <c r="H11" s="27">
        <f>RA!J15</f>
        <v>23.121936455057899</v>
      </c>
      <c r="I11" s="20">
        <f>VLOOKUP(B11,RMS!B:D,3,FALSE)</f>
        <v>97395.473126495694</v>
      </c>
      <c r="J11" s="21">
        <f>VLOOKUP(B11,RMS!B:E,4,FALSE)</f>
        <v>74875.715915384601</v>
      </c>
      <c r="K11" s="22">
        <f t="shared" si="1"/>
        <v>-5.1926495696534403E-2</v>
      </c>
      <c r="L11" s="22">
        <f t="shared" si="2"/>
        <v>-2.1153846028028056E-3</v>
      </c>
    </row>
    <row r="12" spans="1:12">
      <c r="A12" s="59"/>
      <c r="B12" s="12">
        <v>21</v>
      </c>
      <c r="C12" s="56" t="s">
        <v>14</v>
      </c>
      <c r="D12" s="56"/>
      <c r="E12" s="15">
        <f>VLOOKUP(C12,RA!B16:D47,3,0)</f>
        <v>668070.30949999997</v>
      </c>
      <c r="F12" s="25">
        <f>VLOOKUP(C12,RA!B16:I51,8,0)</f>
        <v>46403.004399999998</v>
      </c>
      <c r="G12" s="16">
        <f t="shared" si="0"/>
        <v>621667.3051</v>
      </c>
      <c r="H12" s="27">
        <f>RA!J16</f>
        <v>6.9458264706792798</v>
      </c>
      <c r="I12" s="20">
        <f>VLOOKUP(B12,RMS!B:D,3,FALSE)</f>
        <v>668070.255</v>
      </c>
      <c r="J12" s="21">
        <f>VLOOKUP(B12,RMS!B:E,4,FALSE)</f>
        <v>621667.3051</v>
      </c>
      <c r="K12" s="22">
        <f t="shared" si="1"/>
        <v>5.4499999969266355E-2</v>
      </c>
      <c r="L12" s="22">
        <f t="shared" si="2"/>
        <v>0</v>
      </c>
    </row>
    <row r="13" spans="1:12">
      <c r="A13" s="59"/>
      <c r="B13" s="12">
        <v>22</v>
      </c>
      <c r="C13" s="56" t="s">
        <v>15</v>
      </c>
      <c r="D13" s="56"/>
      <c r="E13" s="15">
        <f>VLOOKUP(C13,RA!B16:D48,3,0)</f>
        <v>711557.52399999998</v>
      </c>
      <c r="F13" s="25">
        <f>VLOOKUP(C13,RA!B17:I52,8,0)</f>
        <v>45519.837299999999</v>
      </c>
      <c r="G13" s="16">
        <f t="shared" si="0"/>
        <v>666037.68669999996</v>
      </c>
      <c r="H13" s="27">
        <f>RA!J17</f>
        <v>6.39721115506046</v>
      </c>
      <c r="I13" s="20">
        <f>VLOOKUP(B13,RMS!B:D,3,FALSE)</f>
        <v>711557.58544188004</v>
      </c>
      <c r="J13" s="21">
        <f>VLOOKUP(B13,RMS!B:E,4,FALSE)</f>
        <v>666037.68697777798</v>
      </c>
      <c r="K13" s="22">
        <f t="shared" si="1"/>
        <v>-6.1441880068741739E-2</v>
      </c>
      <c r="L13" s="22">
        <f t="shared" si="2"/>
        <v>-2.7777801733464003E-4</v>
      </c>
    </row>
    <row r="14" spans="1:12">
      <c r="A14" s="59"/>
      <c r="B14" s="12">
        <v>23</v>
      </c>
      <c r="C14" s="56" t="s">
        <v>16</v>
      </c>
      <c r="D14" s="56"/>
      <c r="E14" s="15">
        <f>VLOOKUP(C14,RA!B18:D49,3,0)</f>
        <v>1436794.6636999999</v>
      </c>
      <c r="F14" s="25">
        <f>VLOOKUP(C14,RA!B18:I53,8,0)</f>
        <v>212756.3432</v>
      </c>
      <c r="G14" s="16">
        <f t="shared" si="0"/>
        <v>1224038.3204999999</v>
      </c>
      <c r="H14" s="27">
        <f>RA!J18</f>
        <v>14.8077069448542</v>
      </c>
      <c r="I14" s="20">
        <f>VLOOKUP(B14,RMS!B:D,3,FALSE)</f>
        <v>1436794.81323675</v>
      </c>
      <c r="J14" s="21">
        <f>VLOOKUP(B14,RMS!B:E,4,FALSE)</f>
        <v>1224038.3157931601</v>
      </c>
      <c r="K14" s="22">
        <f t="shared" si="1"/>
        <v>-0.14953675004653633</v>
      </c>
      <c r="L14" s="22">
        <f t="shared" si="2"/>
        <v>4.7068397980183363E-3</v>
      </c>
    </row>
    <row r="15" spans="1:12">
      <c r="A15" s="59"/>
      <c r="B15" s="12">
        <v>24</v>
      </c>
      <c r="C15" s="56" t="s">
        <v>17</v>
      </c>
      <c r="D15" s="56"/>
      <c r="E15" s="15">
        <f>VLOOKUP(C15,RA!B18:D50,3,0)</f>
        <v>550052.35589999997</v>
      </c>
      <c r="F15" s="25">
        <f>VLOOKUP(C15,RA!B19:I54,8,0)</f>
        <v>52159.719100000002</v>
      </c>
      <c r="G15" s="16">
        <f t="shared" si="0"/>
        <v>497892.63679999998</v>
      </c>
      <c r="H15" s="27">
        <f>RA!J19</f>
        <v>9.4826826102136899</v>
      </c>
      <c r="I15" s="20">
        <f>VLOOKUP(B15,RMS!B:D,3,FALSE)</f>
        <v>550052.38467692304</v>
      </c>
      <c r="J15" s="21">
        <f>VLOOKUP(B15,RMS!B:E,4,FALSE)</f>
        <v>497892.63754102599</v>
      </c>
      <c r="K15" s="22">
        <f t="shared" si="1"/>
        <v>-2.8776923078112304E-2</v>
      </c>
      <c r="L15" s="22">
        <f t="shared" si="2"/>
        <v>-7.4102601502090693E-4</v>
      </c>
    </row>
    <row r="16" spans="1:12">
      <c r="A16" s="59"/>
      <c r="B16" s="12">
        <v>25</v>
      </c>
      <c r="C16" s="56" t="s">
        <v>18</v>
      </c>
      <c r="D16" s="56"/>
      <c r="E16" s="15">
        <f>VLOOKUP(C16,RA!B20:D51,3,0)</f>
        <v>755993.46219999995</v>
      </c>
      <c r="F16" s="25">
        <f>VLOOKUP(C16,RA!B20:I55,8,0)</f>
        <v>62166.946600000003</v>
      </c>
      <c r="G16" s="16">
        <f t="shared" si="0"/>
        <v>693826.51559999993</v>
      </c>
      <c r="H16" s="27">
        <f>RA!J20</f>
        <v>8.2232121980379702</v>
      </c>
      <c r="I16" s="20">
        <f>VLOOKUP(B16,RMS!B:D,3,FALSE)</f>
        <v>755993.52469999995</v>
      </c>
      <c r="J16" s="21">
        <f>VLOOKUP(B16,RMS!B:E,4,FALSE)</f>
        <v>693826.51560000004</v>
      </c>
      <c r="K16" s="22">
        <f t="shared" si="1"/>
        <v>-6.25E-2</v>
      </c>
      <c r="L16" s="22">
        <f t="shared" si="2"/>
        <v>0</v>
      </c>
    </row>
    <row r="17" spans="1:12">
      <c r="A17" s="59"/>
      <c r="B17" s="12">
        <v>26</v>
      </c>
      <c r="C17" s="56" t="s">
        <v>19</v>
      </c>
      <c r="D17" s="56"/>
      <c r="E17" s="15">
        <f>VLOOKUP(C17,RA!B20:D52,3,0)</f>
        <v>308222.96299999999</v>
      </c>
      <c r="F17" s="25">
        <f>VLOOKUP(C17,RA!B21:I56,8,0)</f>
        <v>41015.611900000004</v>
      </c>
      <c r="G17" s="16">
        <f t="shared" si="0"/>
        <v>267207.35109999997</v>
      </c>
      <c r="H17" s="27">
        <f>RA!J21</f>
        <v>13.307124005553099</v>
      </c>
      <c r="I17" s="20">
        <f>VLOOKUP(B17,RMS!B:D,3,FALSE)</f>
        <v>308222.81583506498</v>
      </c>
      <c r="J17" s="21">
        <f>VLOOKUP(B17,RMS!B:E,4,FALSE)</f>
        <v>267207.351026299</v>
      </c>
      <c r="K17" s="22">
        <f t="shared" si="1"/>
        <v>0.14716493501327932</v>
      </c>
      <c r="L17" s="22">
        <f t="shared" si="2"/>
        <v>7.3700968641787767E-5</v>
      </c>
    </row>
    <row r="18" spans="1:12">
      <c r="A18" s="59"/>
      <c r="B18" s="12">
        <v>27</v>
      </c>
      <c r="C18" s="56" t="s">
        <v>20</v>
      </c>
      <c r="D18" s="56"/>
      <c r="E18" s="15">
        <f>VLOOKUP(C18,RA!B22:D53,3,0)</f>
        <v>1007585.2095999999</v>
      </c>
      <c r="F18" s="25">
        <f>VLOOKUP(C18,RA!B22:I57,8,0)</f>
        <v>119012.11990000001</v>
      </c>
      <c r="G18" s="16">
        <f t="shared" si="0"/>
        <v>888573.08969999989</v>
      </c>
      <c r="H18" s="27">
        <f>RA!J22</f>
        <v>11.8116183888057</v>
      </c>
      <c r="I18" s="20">
        <f>VLOOKUP(B18,RMS!B:D,3,FALSE)</f>
        <v>1007585.0203</v>
      </c>
      <c r="J18" s="21">
        <f>VLOOKUP(B18,RMS!B:E,4,FALSE)</f>
        <v>888573.08990000002</v>
      </c>
      <c r="K18" s="22">
        <f t="shared" si="1"/>
        <v>0.18929999996908009</v>
      </c>
      <c r="L18" s="22">
        <f t="shared" si="2"/>
        <v>-2.0000012591481209E-4</v>
      </c>
    </row>
    <row r="19" spans="1:12">
      <c r="A19" s="59"/>
      <c r="B19" s="12">
        <v>29</v>
      </c>
      <c r="C19" s="56" t="s">
        <v>21</v>
      </c>
      <c r="D19" s="56"/>
      <c r="E19" s="15">
        <f>VLOOKUP(C19,RA!B22:D54,3,0)</f>
        <v>2202878.8788000001</v>
      </c>
      <c r="F19" s="25">
        <f>VLOOKUP(C19,RA!B23:I58,8,0)</f>
        <v>130592.8364</v>
      </c>
      <c r="G19" s="16">
        <f t="shared" si="0"/>
        <v>2072286.0424000002</v>
      </c>
      <c r="H19" s="27">
        <f>RA!J23</f>
        <v>5.9282803814951199</v>
      </c>
      <c r="I19" s="20">
        <f>VLOOKUP(B19,RMS!B:D,3,FALSE)</f>
        <v>2202879.6352700898</v>
      </c>
      <c r="J19" s="21">
        <f>VLOOKUP(B19,RMS!B:E,4,FALSE)</f>
        <v>2072286.07559915</v>
      </c>
      <c r="K19" s="22">
        <f t="shared" si="1"/>
        <v>-0.7564700897783041</v>
      </c>
      <c r="L19" s="22">
        <f t="shared" si="2"/>
        <v>-3.3199149882420897E-2</v>
      </c>
    </row>
    <row r="20" spans="1:12">
      <c r="A20" s="59"/>
      <c r="B20" s="12">
        <v>31</v>
      </c>
      <c r="C20" s="56" t="s">
        <v>22</v>
      </c>
      <c r="D20" s="56"/>
      <c r="E20" s="15">
        <f>VLOOKUP(C20,RA!B24:D55,3,0)</f>
        <v>201210.5454</v>
      </c>
      <c r="F20" s="25">
        <f>VLOOKUP(C20,RA!B24:I59,8,0)</f>
        <v>35170.256699999998</v>
      </c>
      <c r="G20" s="16">
        <f t="shared" si="0"/>
        <v>166040.2887</v>
      </c>
      <c r="H20" s="27">
        <f>RA!J24</f>
        <v>17.479330732930901</v>
      </c>
      <c r="I20" s="20">
        <f>VLOOKUP(B20,RMS!B:D,3,FALSE)</f>
        <v>201210.528818561</v>
      </c>
      <c r="J20" s="21">
        <f>VLOOKUP(B20,RMS!B:E,4,FALSE)</f>
        <v>166040.288925292</v>
      </c>
      <c r="K20" s="22">
        <f t="shared" si="1"/>
        <v>1.6581439005676657E-2</v>
      </c>
      <c r="L20" s="22">
        <f t="shared" si="2"/>
        <v>-2.2529199486598372E-4</v>
      </c>
    </row>
    <row r="21" spans="1:12">
      <c r="A21" s="59"/>
      <c r="B21" s="12">
        <v>32</v>
      </c>
      <c r="C21" s="56" t="s">
        <v>23</v>
      </c>
      <c r="D21" s="56"/>
      <c r="E21" s="15">
        <f>VLOOKUP(C21,RA!B24:D56,3,0)</f>
        <v>152658.15150000001</v>
      </c>
      <c r="F21" s="25">
        <f>VLOOKUP(C21,RA!B25:I60,8,0)</f>
        <v>13392.5645</v>
      </c>
      <c r="G21" s="16">
        <f t="shared" si="0"/>
        <v>139265.587</v>
      </c>
      <c r="H21" s="27">
        <f>RA!J25</f>
        <v>8.7729114812450799</v>
      </c>
      <c r="I21" s="20">
        <f>VLOOKUP(B21,RMS!B:D,3,FALSE)</f>
        <v>152658.15765253801</v>
      </c>
      <c r="J21" s="21">
        <f>VLOOKUP(B21,RMS!B:E,4,FALSE)</f>
        <v>139265.5893234</v>
      </c>
      <c r="K21" s="22">
        <f t="shared" si="1"/>
        <v>-6.1525380006060004E-3</v>
      </c>
      <c r="L21" s="22">
        <f t="shared" si="2"/>
        <v>-2.3233999963849783E-3</v>
      </c>
    </row>
    <row r="22" spans="1:12">
      <c r="A22" s="59"/>
      <c r="B22" s="12">
        <v>33</v>
      </c>
      <c r="C22" s="56" t="s">
        <v>24</v>
      </c>
      <c r="D22" s="56"/>
      <c r="E22" s="15">
        <f>VLOOKUP(C22,RA!B26:D57,3,0)</f>
        <v>493478.31420000002</v>
      </c>
      <c r="F22" s="25">
        <f>VLOOKUP(C22,RA!B26:I61,8,0)</f>
        <v>97848.784899999999</v>
      </c>
      <c r="G22" s="16">
        <f t="shared" si="0"/>
        <v>395629.52930000005</v>
      </c>
      <c r="H22" s="27">
        <f>RA!J26</f>
        <v>19.828385986652101</v>
      </c>
      <c r="I22" s="20">
        <f>VLOOKUP(B22,RMS!B:D,3,FALSE)</f>
        <v>493478.31227628799</v>
      </c>
      <c r="J22" s="21">
        <f>VLOOKUP(B22,RMS!B:E,4,FALSE)</f>
        <v>395629.47730106802</v>
      </c>
      <c r="K22" s="22">
        <f t="shared" si="1"/>
        <v>1.9237120286561549E-3</v>
      </c>
      <c r="L22" s="22">
        <f t="shared" si="2"/>
        <v>5.1998932030983269E-2</v>
      </c>
    </row>
    <row r="23" spans="1:12">
      <c r="A23" s="59"/>
      <c r="B23" s="12">
        <v>34</v>
      </c>
      <c r="C23" s="56" t="s">
        <v>25</v>
      </c>
      <c r="D23" s="56"/>
      <c r="E23" s="15">
        <f>VLOOKUP(C23,RA!B26:D58,3,0)</f>
        <v>229009.78200000001</v>
      </c>
      <c r="F23" s="25">
        <f>VLOOKUP(C23,RA!B27:I62,8,0)</f>
        <v>74361.729500000001</v>
      </c>
      <c r="G23" s="16">
        <f t="shared" si="0"/>
        <v>154648.05249999999</v>
      </c>
      <c r="H23" s="27">
        <f>RA!J27</f>
        <v>32.470983925044699</v>
      </c>
      <c r="I23" s="20">
        <f>VLOOKUP(B23,RMS!B:D,3,FALSE)</f>
        <v>229009.766485417</v>
      </c>
      <c r="J23" s="21">
        <f>VLOOKUP(B23,RMS!B:E,4,FALSE)</f>
        <v>154648.04830672301</v>
      </c>
      <c r="K23" s="22">
        <f t="shared" si="1"/>
        <v>1.5514583006734028E-2</v>
      </c>
      <c r="L23" s="22">
        <f t="shared" si="2"/>
        <v>4.1932769818231463E-3</v>
      </c>
    </row>
    <row r="24" spans="1:12">
      <c r="A24" s="59"/>
      <c r="B24" s="12">
        <v>35</v>
      </c>
      <c r="C24" s="56" t="s">
        <v>26</v>
      </c>
      <c r="D24" s="56"/>
      <c r="E24" s="15">
        <f>VLOOKUP(C24,RA!B28:D59,3,0)</f>
        <v>674605.30070000002</v>
      </c>
      <c r="F24" s="25">
        <f>VLOOKUP(C24,RA!B28:I63,8,0)</f>
        <v>59999.386200000001</v>
      </c>
      <c r="G24" s="16">
        <f t="shared" si="0"/>
        <v>614605.91450000007</v>
      </c>
      <c r="H24" s="27">
        <f>RA!J28</f>
        <v>8.8939986296790199</v>
      </c>
      <c r="I24" s="20">
        <f>VLOOKUP(B24,RMS!B:D,3,FALSE)</f>
        <v>674605.30106814206</v>
      </c>
      <c r="J24" s="21">
        <f>VLOOKUP(B24,RMS!B:E,4,FALSE)</f>
        <v>614605.90466220898</v>
      </c>
      <c r="K24" s="22">
        <f t="shared" si="1"/>
        <v>-3.6814203485846519E-4</v>
      </c>
      <c r="L24" s="22">
        <f t="shared" si="2"/>
        <v>9.8377910908311605E-3</v>
      </c>
    </row>
    <row r="25" spans="1:12">
      <c r="A25" s="59"/>
      <c r="B25" s="12">
        <v>36</v>
      </c>
      <c r="C25" s="56" t="s">
        <v>27</v>
      </c>
      <c r="D25" s="56"/>
      <c r="E25" s="15">
        <f>VLOOKUP(C25,RA!B28:D60,3,0)</f>
        <v>622283.52029999997</v>
      </c>
      <c r="F25" s="25">
        <f>VLOOKUP(C25,RA!B29:I64,8,0)</f>
        <v>97215.451199999996</v>
      </c>
      <c r="G25" s="16">
        <f t="shared" si="0"/>
        <v>525068.06909999996</v>
      </c>
      <c r="H25" s="27">
        <f>RA!J29</f>
        <v>15.6223727655736</v>
      </c>
      <c r="I25" s="20">
        <f>VLOOKUP(B25,RMS!B:D,3,FALSE)</f>
        <v>622283.51904690301</v>
      </c>
      <c r="J25" s="21">
        <f>VLOOKUP(B25,RMS!B:E,4,FALSE)</f>
        <v>525068.02502398205</v>
      </c>
      <c r="K25" s="22">
        <f t="shared" si="1"/>
        <v>1.2530969688668847E-3</v>
      </c>
      <c r="L25" s="22">
        <f t="shared" si="2"/>
        <v>4.4076017918996513E-2</v>
      </c>
    </row>
    <row r="26" spans="1:12">
      <c r="A26" s="59"/>
      <c r="B26" s="12">
        <v>37</v>
      </c>
      <c r="C26" s="56" t="s">
        <v>28</v>
      </c>
      <c r="D26" s="56"/>
      <c r="E26" s="15">
        <f>VLOOKUP(C26,RA!B30:D61,3,0)</f>
        <v>955327.30660000001</v>
      </c>
      <c r="F26" s="25">
        <f>VLOOKUP(C26,RA!B30:I65,8,0)</f>
        <v>140505.7378</v>
      </c>
      <c r="G26" s="16">
        <f t="shared" si="0"/>
        <v>814821.56880000001</v>
      </c>
      <c r="H26" s="27">
        <f>RA!J30</f>
        <v>14.707601973616599</v>
      </c>
      <c r="I26" s="20">
        <f>VLOOKUP(B26,RMS!B:D,3,FALSE)</f>
        <v>955327.27680619503</v>
      </c>
      <c r="J26" s="21">
        <f>VLOOKUP(B26,RMS!B:E,4,FALSE)</f>
        <v>814821.58158893604</v>
      </c>
      <c r="K26" s="22">
        <f t="shared" si="1"/>
        <v>2.9793804977089167E-2</v>
      </c>
      <c r="L26" s="22">
        <f t="shared" si="2"/>
        <v>-1.2788936030119658E-2</v>
      </c>
    </row>
    <row r="27" spans="1:12">
      <c r="A27" s="59"/>
      <c r="B27" s="12">
        <v>38</v>
      </c>
      <c r="C27" s="56" t="s">
        <v>29</v>
      </c>
      <c r="D27" s="56"/>
      <c r="E27" s="15">
        <f>VLOOKUP(C27,RA!B30:D62,3,0)</f>
        <v>896311.18319999997</v>
      </c>
      <c r="F27" s="25">
        <f>VLOOKUP(C27,RA!B31:I66,8,0)</f>
        <v>641.07190000000003</v>
      </c>
      <c r="G27" s="16">
        <f t="shared" si="0"/>
        <v>895670.11129999999</v>
      </c>
      <c r="H27" s="27">
        <f>RA!J31</f>
        <v>7.1523362869494997E-2</v>
      </c>
      <c r="I27" s="20">
        <f>VLOOKUP(B27,RMS!B:D,3,FALSE)</f>
        <v>896311.22093008796</v>
      </c>
      <c r="J27" s="21">
        <f>VLOOKUP(B27,RMS!B:E,4,FALSE)</f>
        <v>895670.08240707999</v>
      </c>
      <c r="K27" s="22">
        <f t="shared" si="1"/>
        <v>-3.7730087991803885E-2</v>
      </c>
      <c r="L27" s="22">
        <f t="shared" si="2"/>
        <v>2.8892920003272593E-2</v>
      </c>
    </row>
    <row r="28" spans="1:12">
      <c r="A28" s="59"/>
      <c r="B28" s="12">
        <v>39</v>
      </c>
      <c r="C28" s="56" t="s">
        <v>30</v>
      </c>
      <c r="D28" s="56"/>
      <c r="E28" s="15">
        <f>VLOOKUP(C28,RA!B32:D63,3,0)</f>
        <v>121646.8798</v>
      </c>
      <c r="F28" s="25">
        <f>VLOOKUP(C28,RA!B32:I67,8,0)</f>
        <v>36107.3658</v>
      </c>
      <c r="G28" s="16">
        <f t="shared" si="0"/>
        <v>85539.513999999996</v>
      </c>
      <c r="H28" s="27">
        <f>RA!J32</f>
        <v>29.682114213997298</v>
      </c>
      <c r="I28" s="20">
        <f>VLOOKUP(B28,RMS!B:D,3,FALSE)</f>
        <v>121646.818245624</v>
      </c>
      <c r="J28" s="21">
        <f>VLOOKUP(B28,RMS!B:E,4,FALSE)</f>
        <v>85539.502103656996</v>
      </c>
      <c r="K28" s="22">
        <f t="shared" si="1"/>
        <v>6.1554375992272981E-2</v>
      </c>
      <c r="L28" s="22">
        <f t="shared" si="2"/>
        <v>1.1896342999534681E-2</v>
      </c>
    </row>
    <row r="29" spans="1:12">
      <c r="A29" s="59"/>
      <c r="B29" s="12">
        <v>40</v>
      </c>
      <c r="C29" s="56" t="s">
        <v>31</v>
      </c>
      <c r="D29" s="56"/>
      <c r="E29" s="15">
        <f>VLOOKUP(C29,RA!B32:D64,3,0)</f>
        <v>34.615699999999997</v>
      </c>
      <c r="F29" s="25">
        <f>VLOOKUP(C29,RA!B33:I68,8,0)</f>
        <v>6.74</v>
      </c>
      <c r="G29" s="16">
        <f t="shared" si="0"/>
        <v>27.875699999999995</v>
      </c>
      <c r="H29" s="27">
        <f>RA!J33</f>
        <v>19.4709337092707</v>
      </c>
      <c r="I29" s="20">
        <f>VLOOKUP(B29,RMS!B:D,3,FALSE)</f>
        <v>34.615600000000001</v>
      </c>
      <c r="J29" s="21">
        <f>VLOOKUP(B29,RMS!B:E,4,FALSE)</f>
        <v>27.875699999999998</v>
      </c>
      <c r="K29" s="22">
        <f t="shared" si="1"/>
        <v>9.9999999996214228E-5</v>
      </c>
      <c r="L29" s="22">
        <f t="shared" si="2"/>
        <v>0</v>
      </c>
    </row>
    <row r="30" spans="1:12">
      <c r="A30" s="59"/>
      <c r="B30" s="12">
        <v>41</v>
      </c>
      <c r="C30" s="56" t="s">
        <v>36</v>
      </c>
      <c r="D30" s="56"/>
      <c r="E30" s="15">
        <f>VLOOKUP(C30,RA!B34:D65,3,0)</f>
        <v>0</v>
      </c>
      <c r="F30" s="25">
        <f>VLOOKUP(C30,RA!B34:I69,8,0)</f>
        <v>0</v>
      </c>
      <c r="G30" s="16">
        <f t="shared" si="0"/>
        <v>0</v>
      </c>
      <c r="H30" s="27">
        <f>RA!J34</f>
        <v>0</v>
      </c>
      <c r="I30" s="20">
        <v>0</v>
      </c>
      <c r="J30" s="21">
        <v>0</v>
      </c>
      <c r="K30" s="22">
        <f t="shared" si="1"/>
        <v>0</v>
      </c>
      <c r="L30" s="22">
        <f t="shared" si="2"/>
        <v>0</v>
      </c>
    </row>
    <row r="31" spans="1:12">
      <c r="A31" s="59"/>
      <c r="B31" s="12">
        <v>42</v>
      </c>
      <c r="C31" s="56" t="s">
        <v>32</v>
      </c>
      <c r="D31" s="56"/>
      <c r="E31" s="15">
        <f>VLOOKUP(C31,RA!B34:D66,3,0)</f>
        <v>72844.9182</v>
      </c>
      <c r="F31" s="25">
        <f>VLOOKUP(C31,RA!B35:I70,8,0)</f>
        <v>8578.0002999999997</v>
      </c>
      <c r="G31" s="16">
        <f t="shared" si="0"/>
        <v>64266.9179</v>
      </c>
      <c r="H31" s="27">
        <f>RA!J35</f>
        <v>11.7757017400289</v>
      </c>
      <c r="I31" s="20">
        <f>VLOOKUP(B31,RMS!B:D,3,FALSE)</f>
        <v>72844.918399999995</v>
      </c>
      <c r="J31" s="21">
        <f>VLOOKUP(B31,RMS!B:E,4,FALSE)</f>
        <v>64266.912199999999</v>
      </c>
      <c r="K31" s="22">
        <f t="shared" si="1"/>
        <v>-1.9999999494757503E-4</v>
      </c>
      <c r="L31" s="22">
        <f t="shared" si="2"/>
        <v>5.7000000015250407E-3</v>
      </c>
    </row>
    <row r="32" spans="1:12">
      <c r="A32" s="59"/>
      <c r="B32" s="12">
        <v>71</v>
      </c>
      <c r="C32" s="56" t="s">
        <v>37</v>
      </c>
      <c r="D32" s="56"/>
      <c r="E32" s="15">
        <f>VLOOKUP(C32,RA!B36:D67,3,0)</f>
        <v>0</v>
      </c>
      <c r="F32" s="25">
        <f>VLOOKUP(C32,RA!B36:I71,8,0)</f>
        <v>0</v>
      </c>
      <c r="G32" s="16">
        <f t="shared" si="0"/>
        <v>0</v>
      </c>
      <c r="H32" s="27">
        <f>RA!J36</f>
        <v>0</v>
      </c>
      <c r="I32" s="20">
        <v>0</v>
      </c>
      <c r="J32" s="21">
        <v>0</v>
      </c>
      <c r="K32" s="22">
        <f t="shared" si="1"/>
        <v>0</v>
      </c>
      <c r="L32" s="22">
        <f t="shared" si="2"/>
        <v>0</v>
      </c>
    </row>
    <row r="33" spans="1:12">
      <c r="A33" s="59"/>
      <c r="B33" s="12">
        <v>72</v>
      </c>
      <c r="C33" s="56" t="s">
        <v>38</v>
      </c>
      <c r="D33" s="56"/>
      <c r="E33" s="15">
        <f>VLOOKUP(C33,RA!B37:D68,3,0)</f>
        <v>0</v>
      </c>
      <c r="F33" s="25">
        <f>VLOOKUP(C33,RA!B37:I72,8,0)</f>
        <v>0</v>
      </c>
      <c r="G33" s="16">
        <f t="shared" si="0"/>
        <v>0</v>
      </c>
      <c r="H33" s="27">
        <f>RA!J37</f>
        <v>0</v>
      </c>
      <c r="I33" s="20">
        <v>0</v>
      </c>
      <c r="J33" s="21">
        <v>0</v>
      </c>
      <c r="K33" s="22">
        <f t="shared" si="1"/>
        <v>0</v>
      </c>
      <c r="L33" s="22">
        <f t="shared" si="2"/>
        <v>0</v>
      </c>
    </row>
    <row r="34" spans="1:12">
      <c r="A34" s="59"/>
      <c r="B34" s="12">
        <v>73</v>
      </c>
      <c r="C34" s="56" t="s">
        <v>39</v>
      </c>
      <c r="D34" s="56"/>
      <c r="E34" s="15">
        <f>VLOOKUP(C34,RA!B38:D69,3,0)</f>
        <v>0</v>
      </c>
      <c r="F34" s="25">
        <f>VLOOKUP(C34,RA!B38:I73,8,0)</f>
        <v>0</v>
      </c>
      <c r="G34" s="16">
        <f t="shared" si="0"/>
        <v>0</v>
      </c>
      <c r="H34" s="27">
        <f>RA!J38</f>
        <v>0</v>
      </c>
      <c r="I34" s="20">
        <v>0</v>
      </c>
      <c r="J34" s="21">
        <v>0</v>
      </c>
      <c r="K34" s="22">
        <f t="shared" si="1"/>
        <v>0</v>
      </c>
      <c r="L34" s="22">
        <f t="shared" si="2"/>
        <v>0</v>
      </c>
    </row>
    <row r="35" spans="1:12">
      <c r="A35" s="59"/>
      <c r="B35" s="12">
        <v>75</v>
      </c>
      <c r="C35" s="56" t="s">
        <v>33</v>
      </c>
      <c r="D35" s="56"/>
      <c r="E35" s="15">
        <f>VLOOKUP(C35,RA!B8:D70,3,0)</f>
        <v>195111.10990000001</v>
      </c>
      <c r="F35" s="25">
        <f>VLOOKUP(C35,RA!B8:I74,8,0)</f>
        <v>10092.028200000001</v>
      </c>
      <c r="G35" s="16">
        <f t="shared" si="0"/>
        <v>185019.08170000001</v>
      </c>
      <c r="H35" s="27">
        <f>RA!J39</f>
        <v>5.1724518430408502</v>
      </c>
      <c r="I35" s="20">
        <f>VLOOKUP(B35,RMS!B:D,3,FALSE)</f>
        <v>195111.11111111101</v>
      </c>
      <c r="J35" s="21">
        <f>VLOOKUP(B35,RMS!B:E,4,FALSE)</f>
        <v>185019.08119658101</v>
      </c>
      <c r="K35" s="22">
        <f t="shared" si="1"/>
        <v>-1.2111109972465783E-3</v>
      </c>
      <c r="L35" s="22">
        <f t="shared" si="2"/>
        <v>5.0341899623163044E-4</v>
      </c>
    </row>
    <row r="36" spans="1:12">
      <c r="A36" s="59"/>
      <c r="B36" s="12">
        <v>76</v>
      </c>
      <c r="C36" s="56" t="s">
        <v>34</v>
      </c>
      <c r="D36" s="56"/>
      <c r="E36" s="15">
        <f>VLOOKUP(C36,RA!B8:D71,3,0)</f>
        <v>313081.1238</v>
      </c>
      <c r="F36" s="25">
        <f>VLOOKUP(C36,RA!B8:I75,8,0)</f>
        <v>23066.642</v>
      </c>
      <c r="G36" s="16">
        <f t="shared" si="0"/>
        <v>290014.48180000001</v>
      </c>
      <c r="H36" s="27">
        <f>RA!J40</f>
        <v>7.3676246335231799</v>
      </c>
      <c r="I36" s="20">
        <f>VLOOKUP(B36,RMS!B:D,3,FALSE)</f>
        <v>313081.11718547001</v>
      </c>
      <c r="J36" s="21">
        <f>VLOOKUP(B36,RMS!B:E,4,FALSE)</f>
        <v>290014.48410854698</v>
      </c>
      <c r="K36" s="22">
        <f t="shared" si="1"/>
        <v>6.6145299933850765E-3</v>
      </c>
      <c r="L36" s="22">
        <f t="shared" si="2"/>
        <v>-2.3085469729267061E-3</v>
      </c>
    </row>
    <row r="37" spans="1:12">
      <c r="A37" s="59"/>
      <c r="B37" s="12">
        <v>77</v>
      </c>
      <c r="C37" s="56" t="s">
        <v>40</v>
      </c>
      <c r="D37" s="56"/>
      <c r="E37" s="15">
        <f>VLOOKUP(C37,RA!B9:D72,3,0)</f>
        <v>0</v>
      </c>
      <c r="F37" s="25">
        <f>VLOOKUP(C37,RA!B9:I76,8,0)</f>
        <v>0</v>
      </c>
      <c r="G37" s="16">
        <f t="shared" si="0"/>
        <v>0</v>
      </c>
      <c r="H37" s="27">
        <f>RA!J41</f>
        <v>0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</row>
    <row r="38" spans="1:12">
      <c r="A38" s="59"/>
      <c r="B38" s="12">
        <v>78</v>
      </c>
      <c r="C38" s="56" t="s">
        <v>41</v>
      </c>
      <c r="D38" s="56"/>
      <c r="E38" s="15">
        <f>VLOOKUP(C38,RA!B10:D73,3,0)</f>
        <v>0</v>
      </c>
      <c r="F38" s="25">
        <f>VLOOKUP(C38,RA!B10:I77,8,0)</f>
        <v>0</v>
      </c>
      <c r="G38" s="16">
        <f t="shared" si="0"/>
        <v>0</v>
      </c>
      <c r="H38" s="27">
        <f>RA!J42</f>
        <v>0</v>
      </c>
      <c r="I38" s="20">
        <v>0</v>
      </c>
      <c r="J38" s="21">
        <v>0</v>
      </c>
      <c r="K38" s="22">
        <f t="shared" si="1"/>
        <v>0</v>
      </c>
      <c r="L38" s="22">
        <f t="shared" si="2"/>
        <v>0</v>
      </c>
    </row>
    <row r="39" spans="1:12">
      <c r="A39" s="59"/>
      <c r="B39" s="12">
        <v>99</v>
      </c>
      <c r="C39" s="56" t="s">
        <v>35</v>
      </c>
      <c r="D39" s="56"/>
      <c r="E39" s="15">
        <f>VLOOKUP(C39,RA!B8:D74,3,0)</f>
        <v>24522.003799999999</v>
      </c>
      <c r="F39" s="25">
        <f>VLOOKUP(C39,RA!B8:I78,8,0)</f>
        <v>2036.1437000000001</v>
      </c>
      <c r="G39" s="16">
        <f t="shared" si="0"/>
        <v>22485.860099999998</v>
      </c>
      <c r="H39" s="27">
        <f>RA!J43</f>
        <v>8.3033332700160507</v>
      </c>
      <c r="I39" s="20">
        <f>VLOOKUP(B39,RMS!B:D,3,FALSE)</f>
        <v>24522.0036305877</v>
      </c>
      <c r="J39" s="21">
        <f>VLOOKUP(B39,RMS!B:E,4,FALSE)</f>
        <v>22485.860071098999</v>
      </c>
      <c r="K39" s="22">
        <f t="shared" si="1"/>
        <v>1.6941229841904715E-4</v>
      </c>
      <c r="L39" s="22">
        <f t="shared" si="2"/>
        <v>2.8900998586323112E-5</v>
      </c>
    </row>
  </sheetData>
  <mergeCells count="39">
    <mergeCell ref="C29:D29"/>
    <mergeCell ref="C27:D27"/>
    <mergeCell ref="C28:D28"/>
    <mergeCell ref="C23:D23"/>
    <mergeCell ref="C24:D24"/>
    <mergeCell ref="C25:D25"/>
    <mergeCell ref="C26:D26"/>
    <mergeCell ref="C2:D2"/>
    <mergeCell ref="C4:D4"/>
    <mergeCell ref="C5:D5"/>
    <mergeCell ref="C6:D6"/>
    <mergeCell ref="C7:D7"/>
    <mergeCell ref="A3:D3"/>
    <mergeCell ref="A4:A3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23" type="noConversion"/>
  <pageMargins left="0.75" right="0.75" top="1" bottom="1" header="0.5" footer="0.5"/>
  <pageSetup orientation="portrait" horizontalDpi="200" verticalDpi="200" copies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W43"/>
  <sheetViews>
    <sheetView workbookViewId="0">
      <selection activeCell="A7" sqref="A1:XFD1048576"/>
    </sheetView>
  </sheetViews>
  <sheetFormatPr defaultRowHeight="11.25"/>
  <cols>
    <col min="1" max="1" width="7" style="34" customWidth="1"/>
    <col min="2" max="3" width="9" style="34"/>
    <col min="4" max="5" width="11.5" style="34" bestFit="1" customWidth="1"/>
    <col min="6" max="7" width="12.25" style="34" bestFit="1" customWidth="1"/>
    <col min="8" max="8" width="9" style="34"/>
    <col min="9" max="9" width="12.25" style="34" bestFit="1" customWidth="1"/>
    <col min="10" max="10" width="9" style="34"/>
    <col min="11" max="11" width="12.25" style="34" bestFit="1" customWidth="1"/>
    <col min="12" max="12" width="10.5" style="34" bestFit="1" customWidth="1"/>
    <col min="13" max="13" width="12.25" style="34" bestFit="1" customWidth="1"/>
    <col min="14" max="15" width="13.875" style="34" bestFit="1" customWidth="1"/>
    <col min="16" max="16" width="9.25" style="34" bestFit="1" customWidth="1"/>
    <col min="17" max="18" width="10.5" style="34" bestFit="1" customWidth="1"/>
    <col min="19" max="20" width="9" style="34"/>
    <col min="21" max="21" width="10.5" style="34" bestFit="1" customWidth="1"/>
    <col min="22" max="22" width="36" style="34" bestFit="1" customWidth="1"/>
    <col min="23" max="16384" width="9" style="34"/>
  </cols>
  <sheetData>
    <row r="1" spans="1:23" ht="12.75">
      <c r="A1" s="62"/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35" t="s">
        <v>47</v>
      </c>
      <c r="W1" s="64"/>
    </row>
    <row r="2" spans="1:23" ht="12.75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35"/>
      <c r="W2" s="64"/>
    </row>
    <row r="3" spans="1:23" ht="23.25" thickBot="1">
      <c r="A3" s="62"/>
      <c r="B3" s="62"/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36" t="s">
        <v>48</v>
      </c>
      <c r="W3" s="64"/>
    </row>
    <row r="4" spans="1:23" ht="12.75" thickTop="1" thickBot="1">
      <c r="A4" s="63"/>
      <c r="B4" s="63"/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  <c r="W4" s="64"/>
    </row>
    <row r="5" spans="1:23" ht="12.75" thickTop="1" thickBot="1">
      <c r="A5" s="37"/>
      <c r="B5" s="38"/>
      <c r="C5" s="39"/>
      <c r="D5" s="40" t="s">
        <v>0</v>
      </c>
      <c r="E5" s="40" t="s">
        <v>60</v>
      </c>
      <c r="F5" s="40" t="s">
        <v>61</v>
      </c>
      <c r="G5" s="40" t="s">
        <v>49</v>
      </c>
      <c r="H5" s="40" t="s">
        <v>50</v>
      </c>
      <c r="I5" s="40" t="s">
        <v>1</v>
      </c>
      <c r="J5" s="40" t="s">
        <v>2</v>
      </c>
      <c r="K5" s="40" t="s">
        <v>51</v>
      </c>
      <c r="L5" s="40" t="s">
        <v>52</v>
      </c>
      <c r="M5" s="40" t="s">
        <v>53</v>
      </c>
      <c r="N5" s="40" t="s">
        <v>54</v>
      </c>
      <c r="O5" s="40" t="s">
        <v>55</v>
      </c>
      <c r="P5" s="40" t="s">
        <v>62</v>
      </c>
      <c r="Q5" s="40" t="s">
        <v>63</v>
      </c>
      <c r="R5" s="40" t="s">
        <v>56</v>
      </c>
      <c r="S5" s="40" t="s">
        <v>57</v>
      </c>
      <c r="T5" s="40" t="s">
        <v>58</v>
      </c>
      <c r="U5" s="41" t="s">
        <v>59</v>
      </c>
    </row>
    <row r="6" spans="1:23" ht="12" thickBot="1">
      <c r="A6" s="42" t="s">
        <v>3</v>
      </c>
      <c r="B6" s="65" t="s">
        <v>4</v>
      </c>
      <c r="C6" s="66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3"/>
    </row>
    <row r="7" spans="1:23" ht="12" thickBot="1">
      <c r="A7" s="67" t="s">
        <v>5</v>
      </c>
      <c r="B7" s="68"/>
      <c r="C7" s="69"/>
      <c r="D7" s="44">
        <v>13863486.3719</v>
      </c>
      <c r="E7" s="44">
        <v>16376495</v>
      </c>
      <c r="F7" s="45">
        <v>84.654783406950003</v>
      </c>
      <c r="G7" s="44">
        <v>12695429.5031</v>
      </c>
      <c r="H7" s="45">
        <v>9.2006093099471702</v>
      </c>
      <c r="I7" s="44">
        <v>1621565.9654000001</v>
      </c>
      <c r="J7" s="45">
        <v>11.6966679369106</v>
      </c>
      <c r="K7" s="44">
        <v>1666890.6740000001</v>
      </c>
      <c r="L7" s="45">
        <v>13.129848608847601</v>
      </c>
      <c r="M7" s="45">
        <v>-2.7191170547037E-2</v>
      </c>
      <c r="N7" s="44">
        <v>137985056.53099999</v>
      </c>
      <c r="O7" s="44">
        <v>2282988188.1989999</v>
      </c>
      <c r="P7" s="44">
        <v>796400</v>
      </c>
      <c r="Q7" s="44">
        <v>1087148</v>
      </c>
      <c r="R7" s="45">
        <v>-26.744104758505699</v>
      </c>
      <c r="S7" s="44">
        <v>17.407692581491698</v>
      </c>
      <c r="T7" s="44">
        <v>18.973411495582901</v>
      </c>
      <c r="U7" s="46">
        <v>-8.9944081144673493</v>
      </c>
    </row>
    <row r="8" spans="1:23" ht="12" thickBot="1">
      <c r="A8" s="70">
        <v>41737</v>
      </c>
      <c r="B8" s="60" t="s">
        <v>6</v>
      </c>
      <c r="C8" s="61"/>
      <c r="D8" s="47">
        <v>496102.9558</v>
      </c>
      <c r="E8" s="47">
        <v>557511</v>
      </c>
      <c r="F8" s="48">
        <v>88.985321509351394</v>
      </c>
      <c r="G8" s="47">
        <v>466791.52960000001</v>
      </c>
      <c r="H8" s="48">
        <v>6.2793397783197404</v>
      </c>
      <c r="I8" s="47">
        <v>123275.1523</v>
      </c>
      <c r="J8" s="48">
        <v>24.848703451325001</v>
      </c>
      <c r="K8" s="47">
        <v>107429.0352</v>
      </c>
      <c r="L8" s="48">
        <v>23.014349744533199</v>
      </c>
      <c r="M8" s="48">
        <v>0.147503112826987</v>
      </c>
      <c r="N8" s="47">
        <v>4151763.6066999999</v>
      </c>
      <c r="O8" s="47">
        <v>93135393.435200006</v>
      </c>
      <c r="P8" s="47">
        <v>22694</v>
      </c>
      <c r="Q8" s="47">
        <v>29733</v>
      </c>
      <c r="R8" s="48">
        <v>-23.674032220092201</v>
      </c>
      <c r="S8" s="47">
        <v>21.8605338767956</v>
      </c>
      <c r="T8" s="47">
        <v>21.7140952510678</v>
      </c>
      <c r="U8" s="49">
        <v>0.66987671276971905</v>
      </c>
    </row>
    <row r="9" spans="1:23" ht="12" thickBot="1">
      <c r="A9" s="71"/>
      <c r="B9" s="60" t="s">
        <v>7</v>
      </c>
      <c r="C9" s="61"/>
      <c r="D9" s="47">
        <v>76991.174499999994</v>
      </c>
      <c r="E9" s="47">
        <v>91420</v>
      </c>
      <c r="F9" s="48">
        <v>84.216992452417401</v>
      </c>
      <c r="G9" s="47">
        <v>77646.135999999999</v>
      </c>
      <c r="H9" s="48">
        <v>-0.84352104784710702</v>
      </c>
      <c r="I9" s="47">
        <v>17469.934399999998</v>
      </c>
      <c r="J9" s="48">
        <v>22.690827245400701</v>
      </c>
      <c r="K9" s="47">
        <v>16925.012699999999</v>
      </c>
      <c r="L9" s="48">
        <v>21.797623902366499</v>
      </c>
      <c r="M9" s="48">
        <v>3.2196235811391999E-2</v>
      </c>
      <c r="N9" s="47">
        <v>791573.09279999998</v>
      </c>
      <c r="O9" s="47">
        <v>15652965.7652</v>
      </c>
      <c r="P9" s="47">
        <v>4228</v>
      </c>
      <c r="Q9" s="47">
        <v>7595</v>
      </c>
      <c r="R9" s="48">
        <v>-44.331797235022997</v>
      </c>
      <c r="S9" s="47">
        <v>18.2098331362346</v>
      </c>
      <c r="T9" s="47">
        <v>18.405903620803201</v>
      </c>
      <c r="U9" s="49">
        <v>-1.07672861745441</v>
      </c>
    </row>
    <row r="10" spans="1:23" ht="12" thickBot="1">
      <c r="A10" s="71"/>
      <c r="B10" s="60" t="s">
        <v>8</v>
      </c>
      <c r="C10" s="61"/>
      <c r="D10" s="47">
        <v>105557.5776</v>
      </c>
      <c r="E10" s="47">
        <v>114858</v>
      </c>
      <c r="F10" s="48">
        <v>91.902677741210894</v>
      </c>
      <c r="G10" s="47">
        <v>93623.668900000004</v>
      </c>
      <c r="H10" s="48">
        <v>12.7466791680068</v>
      </c>
      <c r="I10" s="47">
        <v>30743.279200000001</v>
      </c>
      <c r="J10" s="48">
        <v>29.124653955681499</v>
      </c>
      <c r="K10" s="47">
        <v>24695.6145</v>
      </c>
      <c r="L10" s="48">
        <v>26.377533363254098</v>
      </c>
      <c r="M10" s="48">
        <v>0.24488820474582701</v>
      </c>
      <c r="N10" s="47">
        <v>1213262.8515000001</v>
      </c>
      <c r="O10" s="47">
        <v>22181417.216800001</v>
      </c>
      <c r="P10" s="47">
        <v>77994</v>
      </c>
      <c r="Q10" s="47">
        <v>109165</v>
      </c>
      <c r="R10" s="48">
        <v>-28.554023725553101</v>
      </c>
      <c r="S10" s="47">
        <v>1.3534063851065501</v>
      </c>
      <c r="T10" s="47">
        <v>1.84406122658361</v>
      </c>
      <c r="U10" s="49">
        <v>-36.253326929475001</v>
      </c>
    </row>
    <row r="11" spans="1:23" ht="12" thickBot="1">
      <c r="A11" s="71"/>
      <c r="B11" s="60" t="s">
        <v>9</v>
      </c>
      <c r="C11" s="61"/>
      <c r="D11" s="47">
        <v>40682.272199999999</v>
      </c>
      <c r="E11" s="47">
        <v>45313</v>
      </c>
      <c r="F11" s="48">
        <v>89.780575552269795</v>
      </c>
      <c r="G11" s="47">
        <v>39483.111700000001</v>
      </c>
      <c r="H11" s="48">
        <v>3.0371479054423398</v>
      </c>
      <c r="I11" s="47">
        <v>9299.4081999999999</v>
      </c>
      <c r="J11" s="48">
        <v>22.858625384252701</v>
      </c>
      <c r="K11" s="47">
        <v>8510.8184999999994</v>
      </c>
      <c r="L11" s="48">
        <v>21.555592083690801</v>
      </c>
      <c r="M11" s="48">
        <v>9.2657327846904003E-2</v>
      </c>
      <c r="N11" s="47">
        <v>359050.89880000002</v>
      </c>
      <c r="O11" s="47">
        <v>9597944.3467999995</v>
      </c>
      <c r="P11" s="47">
        <v>2527</v>
      </c>
      <c r="Q11" s="47">
        <v>3601</v>
      </c>
      <c r="R11" s="48">
        <v>-29.825048597611801</v>
      </c>
      <c r="S11" s="47">
        <v>16.0990392560348</v>
      </c>
      <c r="T11" s="47">
        <v>15.305746875867801</v>
      </c>
      <c r="U11" s="49">
        <v>4.9275759102807504</v>
      </c>
    </row>
    <row r="12" spans="1:23" ht="12" thickBot="1">
      <c r="A12" s="71"/>
      <c r="B12" s="60" t="s">
        <v>10</v>
      </c>
      <c r="C12" s="61"/>
      <c r="D12" s="47">
        <v>114798.3832</v>
      </c>
      <c r="E12" s="47">
        <v>107964</v>
      </c>
      <c r="F12" s="48">
        <v>106.33024267348399</v>
      </c>
      <c r="G12" s="47">
        <v>93509.1492</v>
      </c>
      <c r="H12" s="48">
        <v>22.767006418234001</v>
      </c>
      <c r="I12" s="47">
        <v>22015.379099999998</v>
      </c>
      <c r="J12" s="48">
        <v>19.177429582475199</v>
      </c>
      <c r="K12" s="47">
        <v>13513.490599999999</v>
      </c>
      <c r="L12" s="48">
        <v>14.451517007279101</v>
      </c>
      <c r="M12" s="48">
        <v>0.62914081577116698</v>
      </c>
      <c r="N12" s="47">
        <v>834282.08770000003</v>
      </c>
      <c r="O12" s="47">
        <v>25932569.858800001</v>
      </c>
      <c r="P12" s="47">
        <v>998</v>
      </c>
      <c r="Q12" s="47">
        <v>1170</v>
      </c>
      <c r="R12" s="48">
        <v>-14.7008547008547</v>
      </c>
      <c r="S12" s="47">
        <v>115.02844008016</v>
      </c>
      <c r="T12" s="47">
        <v>114.99297811965801</v>
      </c>
      <c r="U12" s="49">
        <v>3.0828863259821E-2</v>
      </c>
    </row>
    <row r="13" spans="1:23" ht="12" thickBot="1">
      <c r="A13" s="71"/>
      <c r="B13" s="60" t="s">
        <v>11</v>
      </c>
      <c r="C13" s="61"/>
      <c r="D13" s="47">
        <v>222271.1398</v>
      </c>
      <c r="E13" s="47">
        <v>244779</v>
      </c>
      <c r="F13" s="48">
        <v>90.804823861524099</v>
      </c>
      <c r="G13" s="47">
        <v>214532.4725</v>
      </c>
      <c r="H13" s="48">
        <v>3.6072242163712498</v>
      </c>
      <c r="I13" s="47">
        <v>64633.149599999997</v>
      </c>
      <c r="J13" s="48">
        <v>29.078516292379199</v>
      </c>
      <c r="K13" s="47">
        <v>51345.375800000002</v>
      </c>
      <c r="L13" s="48">
        <v>23.933614898322698</v>
      </c>
      <c r="M13" s="48">
        <v>0.25879202543493701</v>
      </c>
      <c r="N13" s="47">
        <v>1997838.3148000001</v>
      </c>
      <c r="O13" s="47">
        <v>45734145.169699997</v>
      </c>
      <c r="P13" s="47">
        <v>9456</v>
      </c>
      <c r="Q13" s="47">
        <v>12758</v>
      </c>
      <c r="R13" s="48">
        <v>-25.8817996551184</v>
      </c>
      <c r="S13" s="47">
        <v>23.505831197123499</v>
      </c>
      <c r="T13" s="47">
        <v>23.3902712258975</v>
      </c>
      <c r="U13" s="49">
        <v>0.49162256912736801</v>
      </c>
    </row>
    <row r="14" spans="1:23" ht="12" thickBot="1">
      <c r="A14" s="71"/>
      <c r="B14" s="60" t="s">
        <v>12</v>
      </c>
      <c r="C14" s="61"/>
      <c r="D14" s="47">
        <v>116407.32580000001</v>
      </c>
      <c r="E14" s="47">
        <v>107622</v>
      </c>
      <c r="F14" s="48">
        <v>108.163131887532</v>
      </c>
      <c r="G14" s="47">
        <v>102155.1295</v>
      </c>
      <c r="H14" s="48">
        <v>13.951522913981499</v>
      </c>
      <c r="I14" s="47">
        <v>22961.633699999998</v>
      </c>
      <c r="J14" s="48">
        <v>19.725247996376499</v>
      </c>
      <c r="K14" s="47">
        <v>16307.5461</v>
      </c>
      <c r="L14" s="48">
        <v>15.96351174906</v>
      </c>
      <c r="M14" s="48">
        <v>0.40803733187055002</v>
      </c>
      <c r="N14" s="47">
        <v>1137558.2450999999</v>
      </c>
      <c r="O14" s="47">
        <v>19773971.351300001</v>
      </c>
      <c r="P14" s="47">
        <v>2059</v>
      </c>
      <c r="Q14" s="47">
        <v>3104</v>
      </c>
      <c r="R14" s="48">
        <v>-33.666237113402097</v>
      </c>
      <c r="S14" s="47">
        <v>56.535855172413797</v>
      </c>
      <c r="T14" s="47">
        <v>48.845416784793798</v>
      </c>
      <c r="U14" s="49">
        <v>13.602762997334899</v>
      </c>
    </row>
    <row r="15" spans="1:23" ht="12" thickBot="1">
      <c r="A15" s="71"/>
      <c r="B15" s="60" t="s">
        <v>13</v>
      </c>
      <c r="C15" s="61"/>
      <c r="D15" s="47">
        <v>97395.421199999997</v>
      </c>
      <c r="E15" s="47">
        <v>75085</v>
      </c>
      <c r="F15" s="48">
        <v>129.71355290670601</v>
      </c>
      <c r="G15" s="47">
        <v>67947.213399999993</v>
      </c>
      <c r="H15" s="48">
        <v>43.339831505143103</v>
      </c>
      <c r="I15" s="47">
        <v>22519.707399999999</v>
      </c>
      <c r="J15" s="48">
        <v>23.121936455057899</v>
      </c>
      <c r="K15" s="47">
        <v>15866.8663</v>
      </c>
      <c r="L15" s="48">
        <v>23.3517542604624</v>
      </c>
      <c r="M15" s="48">
        <v>0.41929143248657702</v>
      </c>
      <c r="N15" s="47">
        <v>984606.17110000004</v>
      </c>
      <c r="O15" s="47">
        <v>14626907.369100001</v>
      </c>
      <c r="P15" s="47">
        <v>3287</v>
      </c>
      <c r="Q15" s="47">
        <v>4712</v>
      </c>
      <c r="R15" s="48">
        <v>-30.241935483871</v>
      </c>
      <c r="S15" s="47">
        <v>29.630490173410401</v>
      </c>
      <c r="T15" s="47">
        <v>30.875474214770801</v>
      </c>
      <c r="U15" s="49">
        <v>-4.2016991081626003</v>
      </c>
    </row>
    <row r="16" spans="1:23" ht="12" thickBot="1">
      <c r="A16" s="71"/>
      <c r="B16" s="60" t="s">
        <v>14</v>
      </c>
      <c r="C16" s="61"/>
      <c r="D16" s="47">
        <v>668070.30949999997</v>
      </c>
      <c r="E16" s="47">
        <v>713938</v>
      </c>
      <c r="F16" s="48">
        <v>93.575395832691299</v>
      </c>
      <c r="G16" s="47">
        <v>598624.29500000004</v>
      </c>
      <c r="H16" s="48">
        <v>11.600934856812</v>
      </c>
      <c r="I16" s="47">
        <v>46403.004399999998</v>
      </c>
      <c r="J16" s="48">
        <v>6.9458264706792798</v>
      </c>
      <c r="K16" s="47">
        <v>41081.745199999998</v>
      </c>
      <c r="L16" s="48">
        <v>6.8626926008741398</v>
      </c>
      <c r="M16" s="48">
        <v>0.12952855761346799</v>
      </c>
      <c r="N16" s="47">
        <v>8432540.6658999994</v>
      </c>
      <c r="O16" s="47">
        <v>113083235.723</v>
      </c>
      <c r="P16" s="47">
        <v>39404</v>
      </c>
      <c r="Q16" s="47">
        <v>60506</v>
      </c>
      <c r="R16" s="48">
        <v>-34.875880078008798</v>
      </c>
      <c r="S16" s="47">
        <v>16.954377969241701</v>
      </c>
      <c r="T16" s="47">
        <v>16.968400347073</v>
      </c>
      <c r="U16" s="49">
        <v>-8.2706530765993005E-2</v>
      </c>
    </row>
    <row r="17" spans="1:21" ht="12" thickBot="1">
      <c r="A17" s="71"/>
      <c r="B17" s="60" t="s">
        <v>15</v>
      </c>
      <c r="C17" s="61"/>
      <c r="D17" s="47">
        <v>711557.52399999998</v>
      </c>
      <c r="E17" s="47">
        <v>590325</v>
      </c>
      <c r="F17" s="48">
        <v>120.536572904756</v>
      </c>
      <c r="G17" s="47">
        <v>415151.82049999997</v>
      </c>
      <c r="H17" s="48">
        <v>71.396941760490193</v>
      </c>
      <c r="I17" s="47">
        <v>45519.837299999999</v>
      </c>
      <c r="J17" s="48">
        <v>6.39721115506046</v>
      </c>
      <c r="K17" s="47">
        <v>47623.009700000002</v>
      </c>
      <c r="L17" s="48">
        <v>11.4712274759253</v>
      </c>
      <c r="M17" s="48">
        <v>-4.4162945879500003E-2</v>
      </c>
      <c r="N17" s="47">
        <v>8057475.2144999998</v>
      </c>
      <c r="O17" s="47">
        <v>132371335.43520001</v>
      </c>
      <c r="P17" s="47">
        <v>11191</v>
      </c>
      <c r="Q17" s="47">
        <v>13826</v>
      </c>
      <c r="R17" s="48">
        <v>-19.058295964125598</v>
      </c>
      <c r="S17" s="47">
        <v>63.583015280135797</v>
      </c>
      <c r="T17" s="47">
        <v>34.449305728337897</v>
      </c>
      <c r="U17" s="49">
        <v>45.819955885136601</v>
      </c>
    </row>
    <row r="18" spans="1:21" ht="12" thickBot="1">
      <c r="A18" s="71"/>
      <c r="B18" s="60" t="s">
        <v>16</v>
      </c>
      <c r="C18" s="61"/>
      <c r="D18" s="47">
        <v>1436794.6636999999</v>
      </c>
      <c r="E18" s="47">
        <v>1515716</v>
      </c>
      <c r="F18" s="48">
        <v>94.793131675063094</v>
      </c>
      <c r="G18" s="47">
        <v>1329933.3533000001</v>
      </c>
      <c r="H18" s="48">
        <v>8.0350876331390495</v>
      </c>
      <c r="I18" s="47">
        <v>212756.3432</v>
      </c>
      <c r="J18" s="48">
        <v>14.8077069448542</v>
      </c>
      <c r="K18" s="47">
        <v>213819.0515</v>
      </c>
      <c r="L18" s="48">
        <v>16.077426058188902</v>
      </c>
      <c r="M18" s="48">
        <v>-4.9701291467939999E-3</v>
      </c>
      <c r="N18" s="47">
        <v>15937812.7816</v>
      </c>
      <c r="O18" s="47">
        <v>317847287.09609997</v>
      </c>
      <c r="P18" s="47">
        <v>72518</v>
      </c>
      <c r="Q18" s="47">
        <v>114232</v>
      </c>
      <c r="R18" s="48">
        <v>-36.516912949086098</v>
      </c>
      <c r="S18" s="47">
        <v>19.812938355994401</v>
      </c>
      <c r="T18" s="47">
        <v>21.102849914209699</v>
      </c>
      <c r="U18" s="49">
        <v>-6.5104505704225604</v>
      </c>
    </row>
    <row r="19" spans="1:21" ht="12" thickBot="1">
      <c r="A19" s="71"/>
      <c r="B19" s="60" t="s">
        <v>17</v>
      </c>
      <c r="C19" s="61"/>
      <c r="D19" s="47">
        <v>550052.35589999997</v>
      </c>
      <c r="E19" s="47">
        <v>554867</v>
      </c>
      <c r="F19" s="48">
        <v>99.132288620516306</v>
      </c>
      <c r="G19" s="47">
        <v>483838.53210000001</v>
      </c>
      <c r="H19" s="48">
        <v>13.685107614850899</v>
      </c>
      <c r="I19" s="47">
        <v>52159.719100000002</v>
      </c>
      <c r="J19" s="48">
        <v>9.4826826102136899</v>
      </c>
      <c r="K19" s="47">
        <v>68226.764899999995</v>
      </c>
      <c r="L19" s="48">
        <v>14.101143330580999</v>
      </c>
      <c r="M19" s="48">
        <v>-0.23549476255468799</v>
      </c>
      <c r="N19" s="47">
        <v>6085158.0349000003</v>
      </c>
      <c r="O19" s="47">
        <v>97562771.000100002</v>
      </c>
      <c r="P19" s="47">
        <v>11284</v>
      </c>
      <c r="Q19" s="47">
        <v>17900</v>
      </c>
      <c r="R19" s="48">
        <v>-36.960893854748598</v>
      </c>
      <c r="S19" s="47">
        <v>48.746220834810302</v>
      </c>
      <c r="T19" s="47">
        <v>50.332765424580998</v>
      </c>
      <c r="U19" s="49">
        <v>-3.2547027494645899</v>
      </c>
    </row>
    <row r="20" spans="1:21" ht="12" thickBot="1">
      <c r="A20" s="71"/>
      <c r="B20" s="60" t="s">
        <v>18</v>
      </c>
      <c r="C20" s="61"/>
      <c r="D20" s="47">
        <v>755993.46219999995</v>
      </c>
      <c r="E20" s="47">
        <v>898612</v>
      </c>
      <c r="F20" s="48">
        <v>84.129019220753804</v>
      </c>
      <c r="G20" s="47">
        <v>740924.40960000001</v>
      </c>
      <c r="H20" s="48">
        <v>2.0338178098539399</v>
      </c>
      <c r="I20" s="47">
        <v>62166.946600000003</v>
      </c>
      <c r="J20" s="48">
        <v>8.2232121980379702</v>
      </c>
      <c r="K20" s="47">
        <v>64606.745799999997</v>
      </c>
      <c r="L20" s="48">
        <v>8.7197485955252798</v>
      </c>
      <c r="M20" s="48">
        <v>-3.7763846016215998E-2</v>
      </c>
      <c r="N20" s="47">
        <v>6353425.8990000002</v>
      </c>
      <c r="O20" s="47">
        <v>131447933.6885</v>
      </c>
      <c r="P20" s="47">
        <v>32002</v>
      </c>
      <c r="Q20" s="47">
        <v>40682</v>
      </c>
      <c r="R20" s="48">
        <v>-21.3362174917654</v>
      </c>
      <c r="S20" s="47">
        <v>23.6233192362977</v>
      </c>
      <c r="T20" s="47">
        <v>23.613821815544998</v>
      </c>
      <c r="U20" s="49">
        <v>4.0203582984123E-2</v>
      </c>
    </row>
    <row r="21" spans="1:21" ht="12" thickBot="1">
      <c r="A21" s="71"/>
      <c r="B21" s="60" t="s">
        <v>19</v>
      </c>
      <c r="C21" s="61"/>
      <c r="D21" s="47">
        <v>308222.96299999999</v>
      </c>
      <c r="E21" s="47">
        <v>317798</v>
      </c>
      <c r="F21" s="48">
        <v>96.9870682005551</v>
      </c>
      <c r="G21" s="47">
        <v>284843.3015</v>
      </c>
      <c r="H21" s="48">
        <v>8.2079028633924391</v>
      </c>
      <c r="I21" s="47">
        <v>41015.611900000004</v>
      </c>
      <c r="J21" s="48">
        <v>13.307124005553099</v>
      </c>
      <c r="K21" s="47">
        <v>48771.301899999999</v>
      </c>
      <c r="L21" s="48">
        <v>17.122151598148101</v>
      </c>
      <c r="M21" s="48">
        <v>-0.159021590522684</v>
      </c>
      <c r="N21" s="47">
        <v>2842221.2187999999</v>
      </c>
      <c r="O21" s="47">
        <v>56093273.364600003</v>
      </c>
      <c r="P21" s="47">
        <v>28292</v>
      </c>
      <c r="Q21" s="47">
        <v>37435</v>
      </c>
      <c r="R21" s="48">
        <v>-24.423667690663802</v>
      </c>
      <c r="S21" s="47">
        <v>10.8943504524247</v>
      </c>
      <c r="T21" s="47">
        <v>11.2080534072392</v>
      </c>
      <c r="U21" s="49">
        <v>-2.8795012257447499</v>
      </c>
    </row>
    <row r="22" spans="1:21" ht="12" thickBot="1">
      <c r="A22" s="71"/>
      <c r="B22" s="60" t="s">
        <v>20</v>
      </c>
      <c r="C22" s="61"/>
      <c r="D22" s="47">
        <v>1007585.2095999999</v>
      </c>
      <c r="E22" s="47">
        <v>868397</v>
      </c>
      <c r="F22" s="48">
        <v>116.028177158604</v>
      </c>
      <c r="G22" s="47">
        <v>764111.91619999998</v>
      </c>
      <c r="H22" s="48">
        <v>31.863564516938201</v>
      </c>
      <c r="I22" s="47">
        <v>119012.11990000001</v>
      </c>
      <c r="J22" s="48">
        <v>11.8116183888057</v>
      </c>
      <c r="K22" s="47">
        <v>98230.623800000001</v>
      </c>
      <c r="L22" s="48">
        <v>12.855528322148199</v>
      </c>
      <c r="M22" s="48">
        <v>0.21155822182613501</v>
      </c>
      <c r="N22" s="47">
        <v>9417183.9477999993</v>
      </c>
      <c r="O22" s="47">
        <v>149116623.2044</v>
      </c>
      <c r="P22" s="47">
        <v>57990</v>
      </c>
      <c r="Q22" s="47">
        <v>84318</v>
      </c>
      <c r="R22" s="48">
        <v>-31.2246495410233</v>
      </c>
      <c r="S22" s="47">
        <v>17.375154502500401</v>
      </c>
      <c r="T22" s="47">
        <v>17.071058766811401</v>
      </c>
      <c r="U22" s="49">
        <v>1.7501757215759399</v>
      </c>
    </row>
    <row r="23" spans="1:21" ht="12" thickBot="1">
      <c r="A23" s="71"/>
      <c r="B23" s="60" t="s">
        <v>21</v>
      </c>
      <c r="C23" s="61"/>
      <c r="D23" s="47">
        <v>2202878.8788000001</v>
      </c>
      <c r="E23" s="47">
        <v>2217869</v>
      </c>
      <c r="F23" s="48">
        <v>99.324120531915995</v>
      </c>
      <c r="G23" s="47">
        <v>1864632.7879999999</v>
      </c>
      <c r="H23" s="48">
        <v>18.140091334701999</v>
      </c>
      <c r="I23" s="47">
        <v>130592.8364</v>
      </c>
      <c r="J23" s="48">
        <v>5.9282803814951199</v>
      </c>
      <c r="K23" s="47">
        <v>282489.95970000001</v>
      </c>
      <c r="L23" s="48">
        <v>15.149897691276699</v>
      </c>
      <c r="M23" s="48">
        <v>-0.53770804265508199</v>
      </c>
      <c r="N23" s="47">
        <v>19641149.1842</v>
      </c>
      <c r="O23" s="47">
        <v>303790408.90399998</v>
      </c>
      <c r="P23" s="47">
        <v>72238</v>
      </c>
      <c r="Q23" s="47">
        <v>98181</v>
      </c>
      <c r="R23" s="48">
        <v>-26.423646122977001</v>
      </c>
      <c r="S23" s="47">
        <v>30.494737932943899</v>
      </c>
      <c r="T23" s="47">
        <v>34.695750654403597</v>
      </c>
      <c r="U23" s="49">
        <v>-13.776188963149901</v>
      </c>
    </row>
    <row r="24" spans="1:21" ht="12" thickBot="1">
      <c r="A24" s="71"/>
      <c r="B24" s="60" t="s">
        <v>22</v>
      </c>
      <c r="C24" s="61"/>
      <c r="D24" s="47">
        <v>201210.5454</v>
      </c>
      <c r="E24" s="47">
        <v>213711</v>
      </c>
      <c r="F24" s="48">
        <v>94.150766876763498</v>
      </c>
      <c r="G24" s="47">
        <v>190294.79519999999</v>
      </c>
      <c r="H24" s="48">
        <v>5.7362316129180098</v>
      </c>
      <c r="I24" s="47">
        <v>35170.256699999998</v>
      </c>
      <c r="J24" s="48">
        <v>17.479330732930901</v>
      </c>
      <c r="K24" s="47">
        <v>31037.035100000001</v>
      </c>
      <c r="L24" s="48">
        <v>16.309975828492899</v>
      </c>
      <c r="M24" s="48">
        <v>0.13317063265492099</v>
      </c>
      <c r="N24" s="47">
        <v>2104384.9237000002</v>
      </c>
      <c r="O24" s="47">
        <v>36760364.381999999</v>
      </c>
      <c r="P24" s="47">
        <v>23103</v>
      </c>
      <c r="Q24" s="47">
        <v>31817</v>
      </c>
      <c r="R24" s="48">
        <v>-27.3878744067637</v>
      </c>
      <c r="S24" s="47">
        <v>8.7092821451759495</v>
      </c>
      <c r="T24" s="47">
        <v>9.0659047804632706</v>
      </c>
      <c r="U24" s="49">
        <v>-4.09474201596346</v>
      </c>
    </row>
    <row r="25" spans="1:21" ht="12" thickBot="1">
      <c r="A25" s="71"/>
      <c r="B25" s="60" t="s">
        <v>23</v>
      </c>
      <c r="C25" s="61"/>
      <c r="D25" s="47">
        <v>152658.15150000001</v>
      </c>
      <c r="E25" s="47">
        <v>170357</v>
      </c>
      <c r="F25" s="48">
        <v>89.610730113819798</v>
      </c>
      <c r="G25" s="47">
        <v>147616.53909999999</v>
      </c>
      <c r="H25" s="48">
        <v>3.41534385695401</v>
      </c>
      <c r="I25" s="47">
        <v>13392.5645</v>
      </c>
      <c r="J25" s="48">
        <v>8.7729114812450799</v>
      </c>
      <c r="K25" s="47">
        <v>18150.509900000001</v>
      </c>
      <c r="L25" s="48">
        <v>12.2957156499275</v>
      </c>
      <c r="M25" s="48">
        <v>-0.26213838763835501</v>
      </c>
      <c r="N25" s="47">
        <v>1618188.2551</v>
      </c>
      <c r="O25" s="47">
        <v>38788513.307499997</v>
      </c>
      <c r="P25" s="47">
        <v>12315</v>
      </c>
      <c r="Q25" s="47">
        <v>15763</v>
      </c>
      <c r="R25" s="48">
        <v>-21.874008754678702</v>
      </c>
      <c r="S25" s="47">
        <v>12.396114616321601</v>
      </c>
      <c r="T25" s="47">
        <v>12.5535278627165</v>
      </c>
      <c r="U25" s="49">
        <v>-1.2698595589594499</v>
      </c>
    </row>
    <row r="26" spans="1:21" ht="12" thickBot="1">
      <c r="A26" s="71"/>
      <c r="B26" s="60" t="s">
        <v>24</v>
      </c>
      <c r="C26" s="61"/>
      <c r="D26" s="47">
        <v>493478.31420000002</v>
      </c>
      <c r="E26" s="47">
        <v>539908</v>
      </c>
      <c r="F26" s="48">
        <v>91.400444927654405</v>
      </c>
      <c r="G26" s="47">
        <v>466796.9485</v>
      </c>
      <c r="H26" s="48">
        <v>5.7158397855293401</v>
      </c>
      <c r="I26" s="47">
        <v>97848.784899999999</v>
      </c>
      <c r="J26" s="48">
        <v>19.828385986652101</v>
      </c>
      <c r="K26" s="47">
        <v>82264.072700000004</v>
      </c>
      <c r="L26" s="48">
        <v>17.623095644550901</v>
      </c>
      <c r="M26" s="48">
        <v>0.18944736977506799</v>
      </c>
      <c r="N26" s="47">
        <v>4352431.7686999999</v>
      </c>
      <c r="O26" s="47">
        <v>73882773.267499998</v>
      </c>
      <c r="P26" s="47">
        <v>37118</v>
      </c>
      <c r="Q26" s="47">
        <v>46903</v>
      </c>
      <c r="R26" s="48">
        <v>-20.862204976227499</v>
      </c>
      <c r="S26" s="47">
        <v>13.2948519370656</v>
      </c>
      <c r="T26" s="47">
        <v>13.135797754941001</v>
      </c>
      <c r="U26" s="49">
        <v>1.1963591838212899</v>
      </c>
    </row>
    <row r="27" spans="1:21" ht="12" thickBot="1">
      <c r="A27" s="71"/>
      <c r="B27" s="60" t="s">
        <v>25</v>
      </c>
      <c r="C27" s="61"/>
      <c r="D27" s="47">
        <v>229009.78200000001</v>
      </c>
      <c r="E27" s="47">
        <v>259768</v>
      </c>
      <c r="F27" s="48">
        <v>88.159350651350394</v>
      </c>
      <c r="G27" s="47">
        <v>225673.2703</v>
      </c>
      <c r="H27" s="48">
        <v>1.4784700445757499</v>
      </c>
      <c r="I27" s="47">
        <v>74361.729500000001</v>
      </c>
      <c r="J27" s="48">
        <v>32.470983925044699</v>
      </c>
      <c r="K27" s="47">
        <v>65011.5913</v>
      </c>
      <c r="L27" s="48">
        <v>28.807838524064699</v>
      </c>
      <c r="M27" s="48">
        <v>0.143822632441855</v>
      </c>
      <c r="N27" s="47">
        <v>2248795.6716999998</v>
      </c>
      <c r="O27" s="47">
        <v>29736466.362599999</v>
      </c>
      <c r="P27" s="47">
        <v>32100</v>
      </c>
      <c r="Q27" s="47">
        <v>44567</v>
      </c>
      <c r="R27" s="48">
        <v>-27.973612762806599</v>
      </c>
      <c r="S27" s="47">
        <v>7.1342611214953298</v>
      </c>
      <c r="T27" s="47">
        <v>7.4455192564004804</v>
      </c>
      <c r="U27" s="49">
        <v>-4.3628643471898698</v>
      </c>
    </row>
    <row r="28" spans="1:21" ht="12" thickBot="1">
      <c r="A28" s="71"/>
      <c r="B28" s="60" t="s">
        <v>26</v>
      </c>
      <c r="C28" s="61"/>
      <c r="D28" s="47">
        <v>674605.30070000002</v>
      </c>
      <c r="E28" s="47">
        <v>762589</v>
      </c>
      <c r="F28" s="48">
        <v>88.462500862194403</v>
      </c>
      <c r="G28" s="47">
        <v>606680.42209999997</v>
      </c>
      <c r="H28" s="48">
        <v>11.196154701165501</v>
      </c>
      <c r="I28" s="47">
        <v>59999.386200000001</v>
      </c>
      <c r="J28" s="48">
        <v>8.8939986296790199</v>
      </c>
      <c r="K28" s="47">
        <v>58283.937700000002</v>
      </c>
      <c r="L28" s="48">
        <v>9.6070246503509207</v>
      </c>
      <c r="M28" s="48">
        <v>2.9432611585540999E-2</v>
      </c>
      <c r="N28" s="47">
        <v>6513401.6435000002</v>
      </c>
      <c r="O28" s="47">
        <v>102399984.7154</v>
      </c>
      <c r="P28" s="47">
        <v>40131</v>
      </c>
      <c r="Q28" s="47">
        <v>47469</v>
      </c>
      <c r="R28" s="48">
        <v>-15.4585097642672</v>
      </c>
      <c r="S28" s="47">
        <v>16.8100795071142</v>
      </c>
      <c r="T28" s="47">
        <v>17.8233625165898</v>
      </c>
      <c r="U28" s="49">
        <v>-6.0278299638424899</v>
      </c>
    </row>
    <row r="29" spans="1:21" ht="12" thickBot="1">
      <c r="A29" s="71"/>
      <c r="B29" s="60" t="s">
        <v>27</v>
      </c>
      <c r="C29" s="61"/>
      <c r="D29" s="47">
        <v>622283.52029999997</v>
      </c>
      <c r="E29" s="47">
        <v>728479</v>
      </c>
      <c r="F29" s="48">
        <v>85.422300478119496</v>
      </c>
      <c r="G29" s="47">
        <v>679318.41460000002</v>
      </c>
      <c r="H29" s="48">
        <v>-8.3958999306067206</v>
      </c>
      <c r="I29" s="47">
        <v>97215.451199999996</v>
      </c>
      <c r="J29" s="48">
        <v>15.6223727655736</v>
      </c>
      <c r="K29" s="47">
        <v>112380.9547</v>
      </c>
      <c r="L29" s="48">
        <v>16.543192748009499</v>
      </c>
      <c r="M29" s="48">
        <v>-0.134947274122063</v>
      </c>
      <c r="N29" s="47">
        <v>5035758.2559000002</v>
      </c>
      <c r="O29" s="47">
        <v>70277114.340000004</v>
      </c>
      <c r="P29" s="47">
        <v>86439</v>
      </c>
      <c r="Q29" s="47">
        <v>99797</v>
      </c>
      <c r="R29" s="48">
        <v>-13.3851718989549</v>
      </c>
      <c r="S29" s="47">
        <v>7.1991059625863301</v>
      </c>
      <c r="T29" s="47">
        <v>7.1350120474563399</v>
      </c>
      <c r="U29" s="49">
        <v>0.89030381637790601</v>
      </c>
    </row>
    <row r="30" spans="1:21" ht="12" thickBot="1">
      <c r="A30" s="71"/>
      <c r="B30" s="60" t="s">
        <v>28</v>
      </c>
      <c r="C30" s="61"/>
      <c r="D30" s="47">
        <v>955327.30660000001</v>
      </c>
      <c r="E30" s="47">
        <v>1152345</v>
      </c>
      <c r="F30" s="48">
        <v>82.902889898424505</v>
      </c>
      <c r="G30" s="47">
        <v>984634.26249999995</v>
      </c>
      <c r="H30" s="48">
        <v>-2.9764306419308699</v>
      </c>
      <c r="I30" s="47">
        <v>140505.7378</v>
      </c>
      <c r="J30" s="48">
        <v>14.707601973616599</v>
      </c>
      <c r="K30" s="47">
        <v>112922.26880000001</v>
      </c>
      <c r="L30" s="48">
        <v>11.468448042147999</v>
      </c>
      <c r="M30" s="48">
        <v>0.244269525339186</v>
      </c>
      <c r="N30" s="47">
        <v>9408471.5079999994</v>
      </c>
      <c r="O30" s="47">
        <v>121766247.3672</v>
      </c>
      <c r="P30" s="47">
        <v>55605</v>
      </c>
      <c r="Q30" s="47">
        <v>72245</v>
      </c>
      <c r="R30" s="48">
        <v>-23.0327358294692</v>
      </c>
      <c r="S30" s="47">
        <v>17.1806007841022</v>
      </c>
      <c r="T30" s="47">
        <v>17.790634478510601</v>
      </c>
      <c r="U30" s="49">
        <v>-3.5507122368675201</v>
      </c>
    </row>
    <row r="31" spans="1:21" ht="12" thickBot="1">
      <c r="A31" s="71"/>
      <c r="B31" s="60" t="s">
        <v>29</v>
      </c>
      <c r="C31" s="61"/>
      <c r="D31" s="47">
        <v>896311.18319999997</v>
      </c>
      <c r="E31" s="47">
        <v>1229624</v>
      </c>
      <c r="F31" s="48">
        <v>72.8931106744826</v>
      </c>
      <c r="G31" s="47">
        <v>1035106.6218</v>
      </c>
      <c r="H31" s="48">
        <v>-13.4088059796817</v>
      </c>
      <c r="I31" s="47">
        <v>641.07190000000003</v>
      </c>
      <c r="J31" s="48">
        <v>7.1523362869494997E-2</v>
      </c>
      <c r="K31" s="47">
        <v>-12105.8789</v>
      </c>
      <c r="L31" s="48">
        <v>-1.16952965472759</v>
      </c>
      <c r="M31" s="48">
        <v>-1.05295541986629</v>
      </c>
      <c r="N31" s="47">
        <v>11838866.545600001</v>
      </c>
      <c r="O31" s="47">
        <v>120766048.395</v>
      </c>
      <c r="P31" s="47">
        <v>27907</v>
      </c>
      <c r="Q31" s="47">
        <v>47837</v>
      </c>
      <c r="R31" s="48">
        <v>-41.662311599807701</v>
      </c>
      <c r="S31" s="47">
        <v>32.117790633174501</v>
      </c>
      <c r="T31" s="47">
        <v>52.5334144198006</v>
      </c>
      <c r="U31" s="49">
        <v>-63.564844854361802</v>
      </c>
    </row>
    <row r="32" spans="1:21" ht="12" thickBot="1">
      <c r="A32" s="71"/>
      <c r="B32" s="60" t="s">
        <v>30</v>
      </c>
      <c r="C32" s="61"/>
      <c r="D32" s="47">
        <v>121646.8798</v>
      </c>
      <c r="E32" s="47">
        <v>134150</v>
      </c>
      <c r="F32" s="48">
        <v>90.679746403279907</v>
      </c>
      <c r="G32" s="47">
        <v>118439.0034</v>
      </c>
      <c r="H32" s="48">
        <v>2.7084628440904299</v>
      </c>
      <c r="I32" s="47">
        <v>36107.3658</v>
      </c>
      <c r="J32" s="48">
        <v>29.682114213997298</v>
      </c>
      <c r="K32" s="47">
        <v>33657.303399999997</v>
      </c>
      <c r="L32" s="48">
        <v>28.4174152380617</v>
      </c>
      <c r="M32" s="48">
        <v>7.2794376034296004E-2</v>
      </c>
      <c r="N32" s="47">
        <v>1097624.7320000001</v>
      </c>
      <c r="O32" s="47">
        <v>17297617.220400002</v>
      </c>
      <c r="P32" s="47">
        <v>25653</v>
      </c>
      <c r="Q32" s="47">
        <v>31320</v>
      </c>
      <c r="R32" s="48">
        <v>-18.093869731800801</v>
      </c>
      <c r="S32" s="47">
        <v>4.7420137917592502</v>
      </c>
      <c r="T32" s="47">
        <v>5.1526765804597696</v>
      </c>
      <c r="U32" s="49">
        <v>-8.6600926681018695</v>
      </c>
    </row>
    <row r="33" spans="1:21" ht="12" thickBot="1">
      <c r="A33" s="71"/>
      <c r="B33" s="60" t="s">
        <v>31</v>
      </c>
      <c r="C33" s="61"/>
      <c r="D33" s="47">
        <v>34.615699999999997</v>
      </c>
      <c r="E33" s="50"/>
      <c r="F33" s="50"/>
      <c r="G33" s="47">
        <v>205.1284</v>
      </c>
      <c r="H33" s="48">
        <v>-83.1248622813808</v>
      </c>
      <c r="I33" s="47">
        <v>6.74</v>
      </c>
      <c r="J33" s="48">
        <v>19.4709337092707</v>
      </c>
      <c r="K33" s="47">
        <v>23.5701</v>
      </c>
      <c r="L33" s="48">
        <v>11.490412834107801</v>
      </c>
      <c r="M33" s="48">
        <v>-0.71404448856814395</v>
      </c>
      <c r="N33" s="47">
        <v>342.31020000000001</v>
      </c>
      <c r="O33" s="47">
        <v>4429.0838999999996</v>
      </c>
      <c r="P33" s="47">
        <v>8</v>
      </c>
      <c r="Q33" s="47">
        <v>9</v>
      </c>
      <c r="R33" s="48">
        <v>-11.1111111111111</v>
      </c>
      <c r="S33" s="47">
        <v>4.3269624999999996</v>
      </c>
      <c r="T33" s="47">
        <v>3.8462000000000001</v>
      </c>
      <c r="U33" s="49">
        <v>11.110854323327301</v>
      </c>
    </row>
    <row r="34" spans="1:21" ht="12" thickBot="1">
      <c r="A34" s="71"/>
      <c r="B34" s="60" t="s">
        <v>36</v>
      </c>
      <c r="C34" s="61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47">
        <v>3</v>
      </c>
      <c r="P34" s="50"/>
      <c r="Q34" s="50"/>
      <c r="R34" s="50"/>
      <c r="S34" s="50"/>
      <c r="T34" s="50"/>
      <c r="U34" s="51"/>
    </row>
    <row r="35" spans="1:21" ht="12" thickBot="1">
      <c r="A35" s="71"/>
      <c r="B35" s="60" t="s">
        <v>32</v>
      </c>
      <c r="C35" s="61"/>
      <c r="D35" s="47">
        <v>72844.9182</v>
      </c>
      <c r="E35" s="47">
        <v>112793</v>
      </c>
      <c r="F35" s="48">
        <v>64.582835991595203</v>
      </c>
      <c r="G35" s="47">
        <v>52456.144</v>
      </c>
      <c r="H35" s="48">
        <v>38.868229048631598</v>
      </c>
      <c r="I35" s="47">
        <v>8578.0002999999997</v>
      </c>
      <c r="J35" s="48">
        <v>11.7757017400289</v>
      </c>
      <c r="K35" s="47">
        <v>5373.3814000000002</v>
      </c>
      <c r="L35" s="48">
        <v>10.243569180380501</v>
      </c>
      <c r="M35" s="48">
        <v>0.59638776060080201</v>
      </c>
      <c r="N35" s="47">
        <v>757210.24060000002</v>
      </c>
      <c r="O35" s="47">
        <v>20957847.694200002</v>
      </c>
      <c r="P35" s="47">
        <v>5736</v>
      </c>
      <c r="Q35" s="47">
        <v>7784</v>
      </c>
      <c r="R35" s="48">
        <v>-26.3103802672148</v>
      </c>
      <c r="S35" s="47">
        <v>12.6996021966527</v>
      </c>
      <c r="T35" s="47">
        <v>13.0666493448099</v>
      </c>
      <c r="U35" s="49">
        <v>-2.89022555567837</v>
      </c>
    </row>
    <row r="36" spans="1:21" ht="12" customHeight="1" thickBot="1">
      <c r="A36" s="71"/>
      <c r="B36" s="60" t="s">
        <v>37</v>
      </c>
      <c r="C36" s="61"/>
      <c r="D36" s="50"/>
      <c r="E36" s="47">
        <v>547860</v>
      </c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1"/>
    </row>
    <row r="37" spans="1:21" ht="12" thickBot="1">
      <c r="A37" s="71"/>
      <c r="B37" s="60" t="s">
        <v>38</v>
      </c>
      <c r="C37" s="61"/>
      <c r="D37" s="50"/>
      <c r="E37" s="47">
        <v>384119</v>
      </c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1"/>
    </row>
    <row r="38" spans="1:21" ht="12" thickBot="1">
      <c r="A38" s="71"/>
      <c r="B38" s="60" t="s">
        <v>39</v>
      </c>
      <c r="C38" s="61"/>
      <c r="D38" s="50"/>
      <c r="E38" s="47">
        <v>287586</v>
      </c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1"/>
    </row>
    <row r="39" spans="1:21" ht="12" customHeight="1" thickBot="1">
      <c r="A39" s="71"/>
      <c r="B39" s="60" t="s">
        <v>33</v>
      </c>
      <c r="C39" s="61"/>
      <c r="D39" s="47">
        <v>195111.10990000001</v>
      </c>
      <c r="E39" s="47">
        <v>296906</v>
      </c>
      <c r="F39" s="48">
        <v>65.714775012967095</v>
      </c>
      <c r="G39" s="47">
        <v>227051.28289999999</v>
      </c>
      <c r="H39" s="48">
        <v>-14.067382748093699</v>
      </c>
      <c r="I39" s="47">
        <v>10092.028200000001</v>
      </c>
      <c r="J39" s="48">
        <v>5.1724518430408502</v>
      </c>
      <c r="K39" s="47">
        <v>11331.454299999999</v>
      </c>
      <c r="L39" s="48">
        <v>4.99070260923859</v>
      </c>
      <c r="M39" s="48">
        <v>-0.109379261230396</v>
      </c>
      <c r="N39" s="47">
        <v>1741601.6187</v>
      </c>
      <c r="O39" s="47">
        <v>33185370.787500001</v>
      </c>
      <c r="P39" s="47">
        <v>329</v>
      </c>
      <c r="Q39" s="47">
        <v>456</v>
      </c>
      <c r="R39" s="48">
        <v>-27.850877192982502</v>
      </c>
      <c r="S39" s="47">
        <v>593.04288723404295</v>
      </c>
      <c r="T39" s="47">
        <v>663.44841513157905</v>
      </c>
      <c r="U39" s="49">
        <v>-11.871911696961501</v>
      </c>
    </row>
    <row r="40" spans="1:21" ht="12" thickBot="1">
      <c r="A40" s="71"/>
      <c r="B40" s="60" t="s">
        <v>34</v>
      </c>
      <c r="C40" s="61"/>
      <c r="D40" s="47">
        <v>313081.1238</v>
      </c>
      <c r="E40" s="47">
        <v>271825</v>
      </c>
      <c r="F40" s="48">
        <v>115.177457481836</v>
      </c>
      <c r="G40" s="47">
        <v>287585.98910000001</v>
      </c>
      <c r="H40" s="48">
        <v>8.8652214177008304</v>
      </c>
      <c r="I40" s="47">
        <v>23066.642</v>
      </c>
      <c r="J40" s="48">
        <v>7.3676246335231799</v>
      </c>
      <c r="K40" s="47">
        <v>25421.5049</v>
      </c>
      <c r="L40" s="48">
        <v>8.8396187100618402</v>
      </c>
      <c r="M40" s="48">
        <v>-9.2632710347528999E-2</v>
      </c>
      <c r="N40" s="47">
        <v>2859147.3588</v>
      </c>
      <c r="O40" s="47">
        <v>64578192.452299997</v>
      </c>
      <c r="P40" s="47">
        <v>1765</v>
      </c>
      <c r="Q40" s="47">
        <v>2229</v>
      </c>
      <c r="R40" s="48">
        <v>-20.816509645581</v>
      </c>
      <c r="S40" s="47">
        <v>177.38307297450399</v>
      </c>
      <c r="T40" s="47">
        <v>200.06603647375499</v>
      </c>
      <c r="U40" s="49">
        <v>-12.7875580904561</v>
      </c>
    </row>
    <row r="41" spans="1:21" ht="12" thickBot="1">
      <c r="A41" s="71"/>
      <c r="B41" s="60" t="s">
        <v>40</v>
      </c>
      <c r="C41" s="61"/>
      <c r="D41" s="50"/>
      <c r="E41" s="47">
        <v>182549</v>
      </c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1"/>
    </row>
    <row r="42" spans="1:21" ht="12" thickBot="1">
      <c r="A42" s="71"/>
      <c r="B42" s="60" t="s">
        <v>41</v>
      </c>
      <c r="C42" s="61"/>
      <c r="D42" s="50"/>
      <c r="E42" s="47">
        <v>79852</v>
      </c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1"/>
    </row>
    <row r="43" spans="1:21" ht="12" thickBot="1">
      <c r="A43" s="72"/>
      <c r="B43" s="60" t="s">
        <v>35</v>
      </c>
      <c r="C43" s="61"/>
      <c r="D43" s="52">
        <v>24522.003799999999</v>
      </c>
      <c r="E43" s="52">
        <v>0</v>
      </c>
      <c r="F43" s="53"/>
      <c r="G43" s="52">
        <v>35821.854200000002</v>
      </c>
      <c r="H43" s="54">
        <v>-31.544571470005</v>
      </c>
      <c r="I43" s="52">
        <v>2036.1437000000001</v>
      </c>
      <c r="J43" s="54">
        <v>8.3033332700160507</v>
      </c>
      <c r="K43" s="52">
        <v>3696.0064000000002</v>
      </c>
      <c r="L43" s="54">
        <v>10.317741732084899</v>
      </c>
      <c r="M43" s="54">
        <v>-0.44909627320991702</v>
      </c>
      <c r="N43" s="52">
        <v>171929.48329999999</v>
      </c>
      <c r="O43" s="52">
        <v>4639032.8947000001</v>
      </c>
      <c r="P43" s="52">
        <v>29</v>
      </c>
      <c r="Q43" s="52">
        <v>34</v>
      </c>
      <c r="R43" s="54">
        <v>-14.705882352941201</v>
      </c>
      <c r="S43" s="52">
        <v>845.586337931034</v>
      </c>
      <c r="T43" s="52">
        <v>354.33974999999998</v>
      </c>
      <c r="U43" s="55">
        <v>58.095379016293897</v>
      </c>
    </row>
  </sheetData>
  <mergeCells count="41">
    <mergeCell ref="B18:C18"/>
    <mergeCell ref="A1:U4"/>
    <mergeCell ref="W1:W4"/>
    <mergeCell ref="B6:C6"/>
    <mergeCell ref="A7:C7"/>
    <mergeCell ref="A8:A43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29:C29"/>
    <mergeCell ref="B30:C30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31:C31"/>
    <mergeCell ref="B32:C32"/>
    <mergeCell ref="B33:C33"/>
    <mergeCell ref="B34:C34"/>
    <mergeCell ref="B35:C35"/>
    <mergeCell ref="B36:C36"/>
    <mergeCell ref="B43:C43"/>
    <mergeCell ref="B37:C37"/>
    <mergeCell ref="B38:C38"/>
    <mergeCell ref="B39:C39"/>
    <mergeCell ref="B40:C40"/>
    <mergeCell ref="B41:C41"/>
    <mergeCell ref="B42:C42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H33"/>
  <sheetViews>
    <sheetView topLeftCell="A22" workbookViewId="0">
      <selection sqref="A1:H31"/>
    </sheetView>
  </sheetViews>
  <sheetFormatPr defaultRowHeight="13.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>
      <c r="A1" s="30" t="s">
        <v>64</v>
      </c>
      <c r="B1" s="31" t="s">
        <v>65</v>
      </c>
      <c r="C1" s="30" t="s">
        <v>66</v>
      </c>
      <c r="D1" s="30" t="s">
        <v>67</v>
      </c>
      <c r="E1" s="30" t="s">
        <v>68</v>
      </c>
      <c r="F1" s="30" t="s">
        <v>69</v>
      </c>
      <c r="G1" s="30" t="s">
        <v>68</v>
      </c>
      <c r="H1" s="30" t="s">
        <v>70</v>
      </c>
    </row>
    <row r="2" spans="1:8" ht="14.25">
      <c r="A2" s="32">
        <v>1</v>
      </c>
      <c r="B2" s="33">
        <v>12</v>
      </c>
      <c r="C2" s="32">
        <v>45709</v>
      </c>
      <c r="D2" s="32">
        <v>496103.32996153802</v>
      </c>
      <c r="E2" s="32">
        <v>372827.80504359002</v>
      </c>
      <c r="F2" s="32">
        <v>123275.52491794901</v>
      </c>
      <c r="G2" s="32">
        <v>372827.80504359002</v>
      </c>
      <c r="H2" s="32">
        <v>0.24848759819351701</v>
      </c>
    </row>
    <row r="3" spans="1:8" ht="14.25">
      <c r="A3" s="32">
        <v>2</v>
      </c>
      <c r="B3" s="33">
        <v>13</v>
      </c>
      <c r="C3" s="32">
        <v>8088.4120000000003</v>
      </c>
      <c r="D3" s="32">
        <v>76991.187297140903</v>
      </c>
      <c r="E3" s="32">
        <v>59521.245640775996</v>
      </c>
      <c r="F3" s="32">
        <v>17469.941656364899</v>
      </c>
      <c r="G3" s="32">
        <v>59521.245640775996</v>
      </c>
      <c r="H3" s="32">
        <v>0.226908328987591</v>
      </c>
    </row>
    <row r="4" spans="1:8" ht="14.25">
      <c r="A4" s="32">
        <v>3</v>
      </c>
      <c r="B4" s="33">
        <v>14</v>
      </c>
      <c r="C4" s="32">
        <v>110155</v>
      </c>
      <c r="D4" s="32">
        <v>105559.443753846</v>
      </c>
      <c r="E4" s="32">
        <v>74814.298170940194</v>
      </c>
      <c r="F4" s="32">
        <v>30745.145582906</v>
      </c>
      <c r="G4" s="32">
        <v>74814.298170940194</v>
      </c>
      <c r="H4" s="32">
        <v>0.29125907156730102</v>
      </c>
    </row>
    <row r="5" spans="1:8" ht="14.25">
      <c r="A5" s="32">
        <v>4</v>
      </c>
      <c r="B5" s="33">
        <v>15</v>
      </c>
      <c r="C5" s="32">
        <v>3855</v>
      </c>
      <c r="D5" s="32">
        <v>40682.288443589699</v>
      </c>
      <c r="E5" s="32">
        <v>31382.8641034188</v>
      </c>
      <c r="F5" s="32">
        <v>9299.4243401709391</v>
      </c>
      <c r="G5" s="32">
        <v>31382.8641034188</v>
      </c>
      <c r="H5" s="32">
        <v>0.228586559309847</v>
      </c>
    </row>
    <row r="6" spans="1:8" ht="14.25">
      <c r="A6" s="32">
        <v>5</v>
      </c>
      <c r="B6" s="33">
        <v>16</v>
      </c>
      <c r="C6" s="32">
        <v>1536</v>
      </c>
      <c r="D6" s="32">
        <v>114798.38555812</v>
      </c>
      <c r="E6" s="32">
        <v>92783.004907692302</v>
      </c>
      <c r="F6" s="32">
        <v>22015.3806504274</v>
      </c>
      <c r="G6" s="32">
        <v>92783.004907692302</v>
      </c>
      <c r="H6" s="32">
        <v>0.191774305391094</v>
      </c>
    </row>
    <row r="7" spans="1:8" ht="14.25">
      <c r="A7" s="32">
        <v>6</v>
      </c>
      <c r="B7" s="33">
        <v>17</v>
      </c>
      <c r="C7" s="32">
        <v>15068</v>
      </c>
      <c r="D7" s="32">
        <v>222271.28994615399</v>
      </c>
      <c r="E7" s="32">
        <v>157637.989794872</v>
      </c>
      <c r="F7" s="32">
        <v>64633.300151282099</v>
      </c>
      <c r="G7" s="32">
        <v>157637.989794872</v>
      </c>
      <c r="H7" s="32">
        <v>0.290785643827144</v>
      </c>
    </row>
    <row r="8" spans="1:8" ht="14.25">
      <c r="A8" s="32">
        <v>7</v>
      </c>
      <c r="B8" s="33">
        <v>18</v>
      </c>
      <c r="C8" s="32">
        <v>29198</v>
      </c>
      <c r="D8" s="32">
        <v>116407.319951282</v>
      </c>
      <c r="E8" s="32">
        <v>93445.690987179507</v>
      </c>
      <c r="F8" s="32">
        <v>22961.628964102601</v>
      </c>
      <c r="G8" s="32">
        <v>93445.690987179507</v>
      </c>
      <c r="H8" s="32">
        <v>0.19725244919058599</v>
      </c>
    </row>
    <row r="9" spans="1:8" ht="14.25">
      <c r="A9" s="32">
        <v>8</v>
      </c>
      <c r="B9" s="33">
        <v>19</v>
      </c>
      <c r="C9" s="32">
        <v>24371</v>
      </c>
      <c r="D9" s="32">
        <v>97395.473126495694</v>
      </c>
      <c r="E9" s="32">
        <v>74875.715915384601</v>
      </c>
      <c r="F9" s="32">
        <v>22519.7572111111</v>
      </c>
      <c r="G9" s="32">
        <v>74875.715915384601</v>
      </c>
      <c r="H9" s="32">
        <v>0.231219752707221</v>
      </c>
    </row>
    <row r="10" spans="1:8" ht="14.25">
      <c r="A10" s="32">
        <v>9</v>
      </c>
      <c r="B10" s="33">
        <v>21</v>
      </c>
      <c r="C10" s="32">
        <v>153662</v>
      </c>
      <c r="D10" s="32">
        <v>668070.255</v>
      </c>
      <c r="E10" s="32">
        <v>621667.3051</v>
      </c>
      <c r="F10" s="32">
        <v>46402.9499</v>
      </c>
      <c r="G10" s="32">
        <v>621667.3051</v>
      </c>
      <c r="H10" s="32">
        <v>6.9458188794829706E-2</v>
      </c>
    </row>
    <row r="11" spans="1:8" ht="14.25">
      <c r="A11" s="32">
        <v>10</v>
      </c>
      <c r="B11" s="33">
        <v>22</v>
      </c>
      <c r="C11" s="32">
        <v>51609</v>
      </c>
      <c r="D11" s="32">
        <v>711557.58544188004</v>
      </c>
      <c r="E11" s="32">
        <v>666037.68697777798</v>
      </c>
      <c r="F11" s="32">
        <v>45519.898464102604</v>
      </c>
      <c r="G11" s="32">
        <v>666037.68697777798</v>
      </c>
      <c r="H11" s="32">
        <v>6.3972191984763296E-2</v>
      </c>
    </row>
    <row r="12" spans="1:8" ht="14.25">
      <c r="A12" s="32">
        <v>11</v>
      </c>
      <c r="B12" s="33">
        <v>23</v>
      </c>
      <c r="C12" s="32">
        <v>176364.42199999999</v>
      </c>
      <c r="D12" s="32">
        <v>1436794.81323675</v>
      </c>
      <c r="E12" s="32">
        <v>1224038.3157931601</v>
      </c>
      <c r="F12" s="32">
        <v>212756.49744358999</v>
      </c>
      <c r="G12" s="32">
        <v>1224038.3157931601</v>
      </c>
      <c r="H12" s="32">
        <v>0.14807716138973301</v>
      </c>
    </row>
    <row r="13" spans="1:8" ht="14.25">
      <c r="A13" s="32">
        <v>12</v>
      </c>
      <c r="B13" s="33">
        <v>24</v>
      </c>
      <c r="C13" s="32">
        <v>18938.094000000001</v>
      </c>
      <c r="D13" s="32">
        <v>550052.38467692304</v>
      </c>
      <c r="E13" s="32">
        <v>497892.63754102599</v>
      </c>
      <c r="F13" s="32">
        <v>52159.7471358974</v>
      </c>
      <c r="G13" s="32">
        <v>497892.63754102599</v>
      </c>
      <c r="H13" s="32">
        <v>9.4826872110615107E-2</v>
      </c>
    </row>
    <row r="14" spans="1:8" ht="14.25">
      <c r="A14" s="32">
        <v>13</v>
      </c>
      <c r="B14" s="33">
        <v>25</v>
      </c>
      <c r="C14" s="32">
        <v>65305</v>
      </c>
      <c r="D14" s="32">
        <v>755993.52469999995</v>
      </c>
      <c r="E14" s="32">
        <v>693826.51560000004</v>
      </c>
      <c r="F14" s="32">
        <v>62167.009100000003</v>
      </c>
      <c r="G14" s="32">
        <v>693826.51560000004</v>
      </c>
      <c r="H14" s="32">
        <v>8.2232197854696806E-2</v>
      </c>
    </row>
    <row r="15" spans="1:8" ht="14.25">
      <c r="A15" s="32">
        <v>14</v>
      </c>
      <c r="B15" s="33">
        <v>26</v>
      </c>
      <c r="C15" s="32">
        <v>84395</v>
      </c>
      <c r="D15" s="32">
        <v>308222.81583506498</v>
      </c>
      <c r="E15" s="32">
        <v>267207.351026299</v>
      </c>
      <c r="F15" s="32">
        <v>41015.464808766403</v>
      </c>
      <c r="G15" s="32">
        <v>267207.351026299</v>
      </c>
      <c r="H15" s="32">
        <v>0.13307082636839701</v>
      </c>
    </row>
    <row r="16" spans="1:8" ht="14.25">
      <c r="A16" s="32">
        <v>15</v>
      </c>
      <c r="B16" s="33">
        <v>27</v>
      </c>
      <c r="C16" s="32">
        <v>139679.58100000001</v>
      </c>
      <c r="D16" s="32">
        <v>1007585.0203</v>
      </c>
      <c r="E16" s="32">
        <v>888573.08990000002</v>
      </c>
      <c r="F16" s="32">
        <v>119011.9304</v>
      </c>
      <c r="G16" s="32">
        <v>888573.08990000002</v>
      </c>
      <c r="H16" s="32">
        <v>0.11811601800567199</v>
      </c>
    </row>
    <row r="17" spans="1:8" ht="14.25">
      <c r="A17" s="32">
        <v>16</v>
      </c>
      <c r="B17" s="33">
        <v>29</v>
      </c>
      <c r="C17" s="32">
        <v>177404</v>
      </c>
      <c r="D17" s="32">
        <v>2202879.6352700898</v>
      </c>
      <c r="E17" s="32">
        <v>2072286.07559915</v>
      </c>
      <c r="F17" s="32">
        <v>130593.55967094</v>
      </c>
      <c r="G17" s="32">
        <v>2072286.07559915</v>
      </c>
      <c r="H17" s="32">
        <v>5.9283111786962703E-2</v>
      </c>
    </row>
    <row r="18" spans="1:8" ht="14.25">
      <c r="A18" s="32">
        <v>17</v>
      </c>
      <c r="B18" s="33">
        <v>31</v>
      </c>
      <c r="C18" s="32">
        <v>31354.352999999999</v>
      </c>
      <c r="D18" s="32">
        <v>201210.528818561</v>
      </c>
      <c r="E18" s="32">
        <v>166040.288925292</v>
      </c>
      <c r="F18" s="32">
        <v>35170.239893268903</v>
      </c>
      <c r="G18" s="32">
        <v>166040.288925292</v>
      </c>
      <c r="H18" s="32">
        <v>0.17479323820565601</v>
      </c>
    </row>
    <row r="19" spans="1:8" ht="14.25">
      <c r="A19" s="32">
        <v>18</v>
      </c>
      <c r="B19" s="33">
        <v>32</v>
      </c>
      <c r="C19" s="32">
        <v>12068.521000000001</v>
      </c>
      <c r="D19" s="32">
        <v>152658.15765253801</v>
      </c>
      <c r="E19" s="32">
        <v>139265.5893234</v>
      </c>
      <c r="F19" s="32">
        <v>13392.568329137501</v>
      </c>
      <c r="G19" s="32">
        <v>139265.5893234</v>
      </c>
      <c r="H19" s="32">
        <v>8.7729136359813997E-2</v>
      </c>
    </row>
    <row r="20" spans="1:8" ht="14.25">
      <c r="A20" s="32">
        <v>19</v>
      </c>
      <c r="B20" s="33">
        <v>33</v>
      </c>
      <c r="C20" s="32">
        <v>42932.675999999999</v>
      </c>
      <c r="D20" s="32">
        <v>493478.31227628799</v>
      </c>
      <c r="E20" s="32">
        <v>395629.47730106802</v>
      </c>
      <c r="F20" s="32">
        <v>97848.834975219404</v>
      </c>
      <c r="G20" s="32">
        <v>395629.47730106802</v>
      </c>
      <c r="H20" s="32">
        <v>0.198283962113488</v>
      </c>
    </row>
    <row r="21" spans="1:8" ht="14.25">
      <c r="A21" s="32">
        <v>20</v>
      </c>
      <c r="B21" s="33">
        <v>34</v>
      </c>
      <c r="C21" s="32">
        <v>42817.864999999998</v>
      </c>
      <c r="D21" s="32">
        <v>229009.766485417</v>
      </c>
      <c r="E21" s="32">
        <v>154648.04830672301</v>
      </c>
      <c r="F21" s="32">
        <v>74361.718178693598</v>
      </c>
      <c r="G21" s="32">
        <v>154648.04830672301</v>
      </c>
      <c r="H21" s="32">
        <v>0.32470981181245301</v>
      </c>
    </row>
    <row r="22" spans="1:8" ht="14.25">
      <c r="A22" s="32">
        <v>21</v>
      </c>
      <c r="B22" s="33">
        <v>35</v>
      </c>
      <c r="C22" s="32">
        <v>34688.546000000002</v>
      </c>
      <c r="D22" s="32">
        <v>674605.30106814206</v>
      </c>
      <c r="E22" s="32">
        <v>614605.90466220898</v>
      </c>
      <c r="F22" s="32">
        <v>59999.396405932901</v>
      </c>
      <c r="G22" s="32">
        <v>614605.90466220898</v>
      </c>
      <c r="H22" s="32">
        <v>8.8940001377001296E-2</v>
      </c>
    </row>
    <row r="23" spans="1:8" ht="14.25">
      <c r="A23" s="32">
        <v>22</v>
      </c>
      <c r="B23" s="33">
        <v>36</v>
      </c>
      <c r="C23" s="32">
        <v>121876.11199999999</v>
      </c>
      <c r="D23" s="32">
        <v>622283.51904690301</v>
      </c>
      <c r="E23" s="32">
        <v>525068.02502398205</v>
      </c>
      <c r="F23" s="32">
        <v>97215.494022920495</v>
      </c>
      <c r="G23" s="32">
        <v>525068.02502398205</v>
      </c>
      <c r="H23" s="32">
        <v>0.15622379678609699</v>
      </c>
    </row>
    <row r="24" spans="1:8" ht="14.25">
      <c r="A24" s="32">
        <v>23</v>
      </c>
      <c r="B24" s="33">
        <v>37</v>
      </c>
      <c r="C24" s="32">
        <v>88030.514999999999</v>
      </c>
      <c r="D24" s="32">
        <v>955327.27680619503</v>
      </c>
      <c r="E24" s="32">
        <v>814821.58158893604</v>
      </c>
      <c r="F24" s="32">
        <v>140505.695217259</v>
      </c>
      <c r="G24" s="32">
        <v>814821.58158893604</v>
      </c>
      <c r="H24" s="32">
        <v>0.14707597974904599</v>
      </c>
    </row>
    <row r="25" spans="1:8" ht="14.25">
      <c r="A25" s="32">
        <v>24</v>
      </c>
      <c r="B25" s="33">
        <v>38</v>
      </c>
      <c r="C25" s="32">
        <v>222912.92800000001</v>
      </c>
      <c r="D25" s="32">
        <v>896311.22093008796</v>
      </c>
      <c r="E25" s="32">
        <v>895670.08240707999</v>
      </c>
      <c r="F25" s="32">
        <v>641.13852300885003</v>
      </c>
      <c r="G25" s="32">
        <v>895670.08240707999</v>
      </c>
      <c r="H25" s="32">
        <v>7.15307928805744E-4</v>
      </c>
    </row>
    <row r="26" spans="1:8" ht="14.25">
      <c r="A26" s="32">
        <v>25</v>
      </c>
      <c r="B26" s="33">
        <v>39</v>
      </c>
      <c r="C26" s="32">
        <v>87035.584000000003</v>
      </c>
      <c r="D26" s="32">
        <v>121646.818245624</v>
      </c>
      <c r="E26" s="32">
        <v>85539.502103656996</v>
      </c>
      <c r="F26" s="32">
        <v>36107.3161419674</v>
      </c>
      <c r="G26" s="32">
        <v>85539.502103656996</v>
      </c>
      <c r="H26" s="32">
        <v>0.29682088411931101</v>
      </c>
    </row>
    <row r="27" spans="1:8" ht="14.25">
      <c r="A27" s="32">
        <v>26</v>
      </c>
      <c r="B27" s="33">
        <v>40</v>
      </c>
      <c r="C27" s="32">
        <v>9</v>
      </c>
      <c r="D27" s="32">
        <v>34.615600000000001</v>
      </c>
      <c r="E27" s="32">
        <v>27.875699999999998</v>
      </c>
      <c r="F27" s="32">
        <v>6.7398999999999996</v>
      </c>
      <c r="G27" s="32">
        <v>27.875699999999998</v>
      </c>
      <c r="H27" s="32">
        <v>0.194707010711933</v>
      </c>
    </row>
    <row r="28" spans="1:8" ht="14.25">
      <c r="A28" s="32">
        <v>27</v>
      </c>
      <c r="B28" s="33">
        <v>42</v>
      </c>
      <c r="C28" s="32">
        <v>5121.1480000000001</v>
      </c>
      <c r="D28" s="32">
        <v>72844.918399999995</v>
      </c>
      <c r="E28" s="32">
        <v>64266.912199999999</v>
      </c>
      <c r="F28" s="32">
        <v>8578.0061999999998</v>
      </c>
      <c r="G28" s="32">
        <v>64266.912199999999</v>
      </c>
      <c r="H28" s="32">
        <v>0.117757098070962</v>
      </c>
    </row>
    <row r="29" spans="1:8" ht="14.25">
      <c r="A29" s="32">
        <v>28</v>
      </c>
      <c r="B29" s="33">
        <v>75</v>
      </c>
      <c r="C29" s="32">
        <v>318</v>
      </c>
      <c r="D29" s="32">
        <v>195111.11111111101</v>
      </c>
      <c r="E29" s="32">
        <v>185019.08119658101</v>
      </c>
      <c r="F29" s="32">
        <v>10092.0299145299</v>
      </c>
      <c r="G29" s="32">
        <v>185019.08119658101</v>
      </c>
      <c r="H29" s="32">
        <v>5.1724526896793403E-2</v>
      </c>
    </row>
    <row r="30" spans="1:8" ht="14.25">
      <c r="A30" s="32">
        <v>29</v>
      </c>
      <c r="B30" s="33">
        <v>76</v>
      </c>
      <c r="C30" s="32">
        <v>1941</v>
      </c>
      <c r="D30" s="32">
        <v>313081.11718547001</v>
      </c>
      <c r="E30" s="32">
        <v>290014.48410854698</v>
      </c>
      <c r="F30" s="32">
        <v>23066.633076923099</v>
      </c>
      <c r="G30" s="32">
        <v>290014.48410854698</v>
      </c>
      <c r="H30" s="32">
        <v>7.3676219390958503E-2</v>
      </c>
    </row>
    <row r="31" spans="1:8" ht="14.25">
      <c r="A31" s="32">
        <v>30</v>
      </c>
      <c r="B31" s="33">
        <v>99</v>
      </c>
      <c r="C31" s="32">
        <v>56</v>
      </c>
      <c r="D31" s="32">
        <v>24522.0036305877</v>
      </c>
      <c r="E31" s="32">
        <v>22485.860071098999</v>
      </c>
      <c r="F31" s="32">
        <v>2036.14355948869</v>
      </c>
      <c r="G31" s="32">
        <v>22485.860071098999</v>
      </c>
      <c r="H31" s="32">
        <v>8.3033327543793903E-2</v>
      </c>
    </row>
    <row r="32" spans="1:8" ht="14.25">
      <c r="A32" s="32"/>
      <c r="B32" s="33"/>
      <c r="C32" s="32"/>
      <c r="D32" s="32"/>
      <c r="E32" s="32"/>
      <c r="F32" s="32"/>
      <c r="G32" s="32"/>
      <c r="H32" s="32"/>
    </row>
    <row r="33" spans="1:8" ht="14.25">
      <c r="A33" s="32"/>
      <c r="B33" s="33"/>
      <c r="C33" s="32"/>
      <c r="D33" s="32"/>
      <c r="E33" s="32"/>
      <c r="F33" s="32"/>
      <c r="G33" s="32"/>
      <c r="H33" s="32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Windows 用户</cp:lastModifiedBy>
  <dcterms:created xsi:type="dcterms:W3CDTF">2013-06-21T00:28:37Z</dcterms:created>
  <dcterms:modified xsi:type="dcterms:W3CDTF">2014-04-09T00:48:06Z</dcterms:modified>
</cp:coreProperties>
</file>