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<sst xmlns="http://schemas.openxmlformats.org/spreadsheetml/2006/main" count="114" uniqueCount="71">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</sst>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398" Type="http://schemas.openxmlformats.org/officeDocument/2006/relationships/image" Target="cid:1fd500d0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7" sqref="J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13267923.794299999</v>
      </c>
      <c r="F3" s="25">
        <f>RA!I7</f>
        <v>1528511.9262000001</v>
      </c>
      <c r="G3" s="16">
        <f>E3-F3</f>
        <v>11739411.868099999</v>
      </c>
      <c r="H3" s="27">
        <f>RA!J7</f>
        <v>11.5203550299005</v>
      </c>
      <c r="I3" s="20">
        <f>SUM(I4:I39)</f>
        <v>13267926.601001339</v>
      </c>
      <c r="J3" s="21">
        <f>SUM(J4:J39)</f>
        <v>11739411.754626658</v>
      </c>
      <c r="K3" s="22">
        <f>E3-I3</f>
        <v>-2.8067013397812843</v>
      </c>
      <c r="L3" s="22">
        <f>G3-J3</f>
        <v>0.11347334086894989</v>
      </c>
    </row>
    <row r="4" spans="1:12">
      <c r="A4" s="59">
        <f>RA!A8</f>
        <v>41738</v>
      </c>
      <c r="B4" s="12">
        <v>12</v>
      </c>
      <c r="C4" s="56" t="s">
        <v>6</v>
      </c>
      <c r="D4" s="56"/>
      <c r="E4" s="15">
        <f>VLOOKUP(C4,RA!B8:D39,3,0)</f>
        <v>494489.85680000001</v>
      </c>
      <c r="F4" s="25">
        <f>VLOOKUP(C4,RA!B8:I43,8,0)</f>
        <v>113881.47259999999</v>
      </c>
      <c r="G4" s="16">
        <f t="shared" ref="G4:G39" si="0">E4-F4</f>
        <v>380608.38420000003</v>
      </c>
      <c r="H4" s="27">
        <f>RA!J8</f>
        <v>23.030092737789001</v>
      </c>
      <c r="I4" s="20">
        <f>VLOOKUP(B4,RMS!B:D,3,FALSE)</f>
        <v>494490.26092735003</v>
      </c>
      <c r="J4" s="21">
        <f>VLOOKUP(B4,RMS!B:E,4,FALSE)</f>
        <v>380608.38495726499</v>
      </c>
      <c r="K4" s="22">
        <f t="shared" ref="K4:K39" si="1">E4-I4</f>
        <v>-0.40412735001882538</v>
      </c>
      <c r="L4" s="22">
        <f t="shared" ref="L4:L39" si="2">G4-J4</f>
        <v>-7.572649628855288E-4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68688.648100000006</v>
      </c>
      <c r="F5" s="25">
        <f>VLOOKUP(C5,RA!B9:I44,8,0)</f>
        <v>15459.882</v>
      </c>
      <c r="G5" s="16">
        <f t="shared" si="0"/>
        <v>53228.766100000008</v>
      </c>
      <c r="H5" s="27">
        <f>RA!J9</f>
        <v>22.507186307543599</v>
      </c>
      <c r="I5" s="20">
        <f>VLOOKUP(B5,RMS!B:D,3,FALSE)</f>
        <v>68688.656491392496</v>
      </c>
      <c r="J5" s="21">
        <f>VLOOKUP(B5,RMS!B:E,4,FALSE)</f>
        <v>53228.755782474902</v>
      </c>
      <c r="K5" s="22">
        <f t="shared" si="1"/>
        <v>-8.3913924900116399E-3</v>
      </c>
      <c r="L5" s="22">
        <f t="shared" si="2"/>
        <v>1.0317525106074754E-2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94400.227499999994</v>
      </c>
      <c r="F6" s="25">
        <f>VLOOKUP(C6,RA!B10:I45,8,0)</f>
        <v>25645.6734</v>
      </c>
      <c r="G6" s="16">
        <f t="shared" si="0"/>
        <v>68754.554099999994</v>
      </c>
      <c r="H6" s="27">
        <f>RA!J10</f>
        <v>27.166961435553699</v>
      </c>
      <c r="I6" s="20">
        <f>VLOOKUP(B6,RMS!B:D,3,FALSE)</f>
        <v>94402.035501709397</v>
      </c>
      <c r="J6" s="21">
        <f>VLOOKUP(B6,RMS!B:E,4,FALSE)</f>
        <v>68754.554417093997</v>
      </c>
      <c r="K6" s="22">
        <f t="shared" si="1"/>
        <v>-1.8080017094034702</v>
      </c>
      <c r="L6" s="22">
        <f t="shared" si="2"/>
        <v>-3.1709400354884565E-4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38574.283499999998</v>
      </c>
      <c r="F7" s="25">
        <f>VLOOKUP(C7,RA!B11:I46,8,0)</f>
        <v>8771.1376999999993</v>
      </c>
      <c r="G7" s="16">
        <f t="shared" si="0"/>
        <v>29803.145799999998</v>
      </c>
      <c r="H7" s="27">
        <f>RA!J11</f>
        <v>22.738303616190301</v>
      </c>
      <c r="I7" s="20">
        <f>VLOOKUP(B7,RMS!B:D,3,FALSE)</f>
        <v>38574.295787179501</v>
      </c>
      <c r="J7" s="21">
        <f>VLOOKUP(B7,RMS!B:E,4,FALSE)</f>
        <v>29803.145793162399</v>
      </c>
      <c r="K7" s="22">
        <f t="shared" si="1"/>
        <v>-1.2287179502891377E-2</v>
      </c>
      <c r="L7" s="22">
        <f t="shared" si="2"/>
        <v>6.83759935782291E-6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85694.698199999999</v>
      </c>
      <c r="F8" s="25">
        <f>VLOOKUP(C8,RA!B12:I47,8,0)</f>
        <v>19626.4925</v>
      </c>
      <c r="G8" s="16">
        <f t="shared" si="0"/>
        <v>66068.205699999991</v>
      </c>
      <c r="H8" s="27">
        <f>RA!J12</f>
        <v>22.9028083560017</v>
      </c>
      <c r="I8" s="20">
        <f>VLOOKUP(B8,RMS!B:D,3,FALSE)</f>
        <v>85694.699561538495</v>
      </c>
      <c r="J8" s="21">
        <f>VLOOKUP(B8,RMS!B:E,4,FALSE)</f>
        <v>66068.205029059798</v>
      </c>
      <c r="K8" s="22">
        <f t="shared" si="1"/>
        <v>-1.3615384959848598E-3</v>
      </c>
      <c r="L8" s="22">
        <f t="shared" si="2"/>
        <v>6.7094019323121756E-4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233679.69690000001</v>
      </c>
      <c r="F9" s="25">
        <f>VLOOKUP(C9,RA!B13:I48,8,0)</f>
        <v>67286.426600000006</v>
      </c>
      <c r="G9" s="16">
        <f t="shared" si="0"/>
        <v>166393.2703</v>
      </c>
      <c r="H9" s="27">
        <f>RA!J13</f>
        <v>28.794297276410099</v>
      </c>
      <c r="I9" s="20">
        <f>VLOOKUP(B9,RMS!B:D,3,FALSE)</f>
        <v>233679.856537607</v>
      </c>
      <c r="J9" s="21">
        <f>VLOOKUP(B9,RMS!B:E,4,FALSE)</f>
        <v>166393.269990598</v>
      </c>
      <c r="K9" s="22">
        <f t="shared" si="1"/>
        <v>-0.15963760699378327</v>
      </c>
      <c r="L9" s="22">
        <f t="shared" si="2"/>
        <v>3.0940200667828321E-4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117948.8989</v>
      </c>
      <c r="F10" s="25">
        <f>VLOOKUP(C10,RA!B14:I49,8,0)</f>
        <v>24046.795399999999</v>
      </c>
      <c r="G10" s="16">
        <f t="shared" si="0"/>
        <v>93902.103499999997</v>
      </c>
      <c r="H10" s="27">
        <f>RA!J14</f>
        <v>20.387469170345899</v>
      </c>
      <c r="I10" s="20">
        <f>VLOOKUP(B10,RMS!B:D,3,FALSE)</f>
        <v>117948.89813247899</v>
      </c>
      <c r="J10" s="21">
        <f>VLOOKUP(B10,RMS!B:E,4,FALSE)</f>
        <v>93902.102273504293</v>
      </c>
      <c r="K10" s="22">
        <f t="shared" si="1"/>
        <v>7.6752100721932948E-4</v>
      </c>
      <c r="L10" s="22">
        <f t="shared" si="2"/>
        <v>1.2264957040315494E-3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118062.8018</v>
      </c>
      <c r="F11" s="25">
        <f>VLOOKUP(C11,RA!B15:I50,8,0)</f>
        <v>24886.726900000001</v>
      </c>
      <c r="G11" s="16">
        <f t="shared" si="0"/>
        <v>93176.074900000007</v>
      </c>
      <c r="H11" s="27">
        <f>RA!J15</f>
        <v>21.079227767403399</v>
      </c>
      <c r="I11" s="20">
        <f>VLOOKUP(B11,RMS!B:D,3,FALSE)</f>
        <v>118062.86329829101</v>
      </c>
      <c r="J11" s="21">
        <f>VLOOKUP(B11,RMS!B:E,4,FALSE)</f>
        <v>93176.077574359006</v>
      </c>
      <c r="K11" s="22">
        <f t="shared" si="1"/>
        <v>-6.149829100468196E-2</v>
      </c>
      <c r="L11" s="22">
        <f t="shared" si="2"/>
        <v>-2.6743589987745509E-3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591514.38679999998</v>
      </c>
      <c r="F12" s="25">
        <f>VLOOKUP(C12,RA!B16:I51,8,0)</f>
        <v>46469.263700000003</v>
      </c>
      <c r="G12" s="16">
        <f t="shared" si="0"/>
        <v>545045.12309999997</v>
      </c>
      <c r="H12" s="27">
        <f>RA!J16</f>
        <v>7.85598199080016</v>
      </c>
      <c r="I12" s="20">
        <f>VLOOKUP(B12,RMS!B:D,3,FALSE)</f>
        <v>591514.24509999994</v>
      </c>
      <c r="J12" s="21">
        <f>VLOOKUP(B12,RMS!B:E,4,FALSE)</f>
        <v>545045.12309999997</v>
      </c>
      <c r="K12" s="22">
        <f t="shared" si="1"/>
        <v>0.14170000003650784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393557.984</v>
      </c>
      <c r="F13" s="25">
        <f>VLOOKUP(C13,RA!B17:I52,8,0)</f>
        <v>56134.400900000001</v>
      </c>
      <c r="G13" s="16">
        <f t="shared" si="0"/>
        <v>337423.58309999999</v>
      </c>
      <c r="H13" s="27">
        <f>RA!J17</f>
        <v>14.263311426049</v>
      </c>
      <c r="I13" s="20">
        <f>VLOOKUP(B13,RMS!B:D,3,FALSE)</f>
        <v>393558.01221538498</v>
      </c>
      <c r="J13" s="21">
        <f>VLOOKUP(B13,RMS!B:E,4,FALSE)</f>
        <v>337423.58272307698</v>
      </c>
      <c r="K13" s="22">
        <f t="shared" si="1"/>
        <v>-2.8215384983923286E-2</v>
      </c>
      <c r="L13" s="22">
        <f t="shared" si="2"/>
        <v>3.7692300975322723E-4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1271953.3418000001</v>
      </c>
      <c r="F14" s="25">
        <f>VLOOKUP(C14,RA!B18:I53,8,0)</f>
        <v>184773.5343</v>
      </c>
      <c r="G14" s="16">
        <f t="shared" si="0"/>
        <v>1087179.8075000001</v>
      </c>
      <c r="H14" s="27">
        <f>RA!J18</f>
        <v>14.526754105501899</v>
      </c>
      <c r="I14" s="20">
        <f>VLOOKUP(B14,RMS!B:D,3,FALSE)</f>
        <v>1271953.5010589701</v>
      </c>
      <c r="J14" s="21">
        <f>VLOOKUP(B14,RMS!B:E,4,FALSE)</f>
        <v>1087179.7883222201</v>
      </c>
      <c r="K14" s="22">
        <f t="shared" si="1"/>
        <v>-0.15925897005945444</v>
      </c>
      <c r="L14" s="22">
        <f t="shared" si="2"/>
        <v>1.9177780020982027E-2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769581.60239999997</v>
      </c>
      <c r="F15" s="25">
        <f>VLOOKUP(C15,RA!B19:I54,8,0)</f>
        <v>51433.008500000004</v>
      </c>
      <c r="G15" s="16">
        <f t="shared" si="0"/>
        <v>718148.59389999998</v>
      </c>
      <c r="H15" s="27">
        <f>RA!J19</f>
        <v>6.6832429906850903</v>
      </c>
      <c r="I15" s="20">
        <f>VLOOKUP(B15,RMS!B:D,3,FALSE)</f>
        <v>769581.59232735005</v>
      </c>
      <c r="J15" s="21">
        <f>VLOOKUP(B15,RMS!B:E,4,FALSE)</f>
        <v>718148.59509059798</v>
      </c>
      <c r="K15" s="22">
        <f t="shared" si="1"/>
        <v>1.0072649922221899E-2</v>
      </c>
      <c r="L15" s="22">
        <f t="shared" si="2"/>
        <v>-1.1905980063602328E-3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778084.08519999997</v>
      </c>
      <c r="F16" s="25">
        <f>VLOOKUP(C16,RA!B20:I55,8,0)</f>
        <v>40808.841999999997</v>
      </c>
      <c r="G16" s="16">
        <f t="shared" si="0"/>
        <v>737275.24320000003</v>
      </c>
      <c r="H16" s="27">
        <f>RA!J20</f>
        <v>5.2447855927435398</v>
      </c>
      <c r="I16" s="20">
        <f>VLOOKUP(B16,RMS!B:D,3,FALSE)</f>
        <v>778084.15789999999</v>
      </c>
      <c r="J16" s="21">
        <f>VLOOKUP(B16,RMS!B:E,4,FALSE)</f>
        <v>737275.24320000003</v>
      </c>
      <c r="K16" s="22">
        <f t="shared" si="1"/>
        <v>-7.2700000018812716E-2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275481.86239999998</v>
      </c>
      <c r="F17" s="25">
        <f>VLOOKUP(C17,RA!B21:I56,8,0)</f>
        <v>35468.903700000003</v>
      </c>
      <c r="G17" s="16">
        <f t="shared" si="0"/>
        <v>240012.95869999999</v>
      </c>
      <c r="H17" s="27">
        <f>RA!J21</f>
        <v>12.875222851695099</v>
      </c>
      <c r="I17" s="20">
        <f>VLOOKUP(B17,RMS!B:D,3,FALSE)</f>
        <v>275481.70231196599</v>
      </c>
      <c r="J17" s="21">
        <f>VLOOKUP(B17,RMS!B:E,4,FALSE)</f>
        <v>240012.95865897401</v>
      </c>
      <c r="K17" s="22">
        <f t="shared" si="1"/>
        <v>0.16008803399745375</v>
      </c>
      <c r="L17" s="22">
        <f t="shared" si="2"/>
        <v>4.1025981772691011E-5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975489.85950000002</v>
      </c>
      <c r="F18" s="25">
        <f>VLOOKUP(C18,RA!B22:I57,8,0)</f>
        <v>109243.84269999999</v>
      </c>
      <c r="G18" s="16">
        <f t="shared" si="0"/>
        <v>866246.01679999998</v>
      </c>
      <c r="H18" s="27">
        <f>RA!J22</f>
        <v>11.1988701508383</v>
      </c>
      <c r="I18" s="20">
        <f>VLOOKUP(B18,RMS!B:D,3,FALSE)</f>
        <v>975489.70250000001</v>
      </c>
      <c r="J18" s="21">
        <f>VLOOKUP(B18,RMS!B:E,4,FALSE)</f>
        <v>866246.01540000003</v>
      </c>
      <c r="K18" s="22">
        <f t="shared" si="1"/>
        <v>0.15700000000651926</v>
      </c>
      <c r="L18" s="22">
        <f t="shared" si="2"/>
        <v>1.39999995008111E-3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2174668.1518999999</v>
      </c>
      <c r="F19" s="25">
        <f>VLOOKUP(C19,RA!B23:I58,8,0)</f>
        <v>120347.08470000001</v>
      </c>
      <c r="G19" s="16">
        <f t="shared" si="0"/>
        <v>2054321.0671999999</v>
      </c>
      <c r="H19" s="27">
        <f>RA!J23</f>
        <v>5.5340436468365599</v>
      </c>
      <c r="I19" s="20">
        <f>VLOOKUP(B19,RMS!B:D,3,FALSE)</f>
        <v>2174668.8520812001</v>
      </c>
      <c r="J19" s="21">
        <f>VLOOKUP(B19,RMS!B:E,4,FALSE)</f>
        <v>2054321.09946325</v>
      </c>
      <c r="K19" s="22">
        <f t="shared" si="1"/>
        <v>-0.70018120016902685</v>
      </c>
      <c r="L19" s="22">
        <f t="shared" si="2"/>
        <v>-3.2263250090181828E-2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191996.9859</v>
      </c>
      <c r="F20" s="25">
        <f>VLOOKUP(C20,RA!B24:I59,8,0)</f>
        <v>33281.796300000002</v>
      </c>
      <c r="G20" s="16">
        <f t="shared" si="0"/>
        <v>158715.18959999998</v>
      </c>
      <c r="H20" s="27">
        <f>RA!J24</f>
        <v>17.334541031459</v>
      </c>
      <c r="I20" s="20">
        <f>VLOOKUP(B20,RMS!B:D,3,FALSE)</f>
        <v>191996.96915401999</v>
      </c>
      <c r="J20" s="21">
        <f>VLOOKUP(B20,RMS!B:E,4,FALSE)</f>
        <v>158715.182095936</v>
      </c>
      <c r="K20" s="22">
        <f t="shared" si="1"/>
        <v>1.674598001409322E-2</v>
      </c>
      <c r="L20" s="22">
        <f t="shared" si="2"/>
        <v>7.5040639785584062E-3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149153.97339999999</v>
      </c>
      <c r="F21" s="25">
        <f>VLOOKUP(C21,RA!B25:I60,8,0)</f>
        <v>13718.5995</v>
      </c>
      <c r="G21" s="16">
        <f t="shared" si="0"/>
        <v>135435.37389999998</v>
      </c>
      <c r="H21" s="27">
        <f>RA!J25</f>
        <v>9.1976091466296808</v>
      </c>
      <c r="I21" s="20">
        <f>VLOOKUP(B21,RMS!B:D,3,FALSE)</f>
        <v>149153.97249198999</v>
      </c>
      <c r="J21" s="21">
        <f>VLOOKUP(B21,RMS!B:E,4,FALSE)</f>
        <v>135435.37168615201</v>
      </c>
      <c r="K21" s="22">
        <f t="shared" si="1"/>
        <v>9.0800999896600842E-4</v>
      </c>
      <c r="L21" s="22">
        <f t="shared" si="2"/>
        <v>2.2138479689601809E-3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457547.66369999998</v>
      </c>
      <c r="F22" s="25">
        <f>VLOOKUP(C22,RA!B26:I61,8,0)</f>
        <v>94642.721399999995</v>
      </c>
      <c r="G22" s="16">
        <f t="shared" si="0"/>
        <v>362904.9423</v>
      </c>
      <c r="H22" s="27">
        <f>RA!J26</f>
        <v>20.6847786380687</v>
      </c>
      <c r="I22" s="20">
        <f>VLOOKUP(B22,RMS!B:D,3,FALSE)</f>
        <v>457547.67299984099</v>
      </c>
      <c r="J22" s="21">
        <f>VLOOKUP(B22,RMS!B:E,4,FALSE)</f>
        <v>362904.97206823103</v>
      </c>
      <c r="K22" s="22">
        <f t="shared" si="1"/>
        <v>-9.2998410109430552E-3</v>
      </c>
      <c r="L22" s="22">
        <f t="shared" si="2"/>
        <v>-2.9768231033813208E-2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205298.67540000001</v>
      </c>
      <c r="F23" s="25">
        <f>VLOOKUP(C23,RA!B27:I62,8,0)</f>
        <v>66428.983200000002</v>
      </c>
      <c r="G23" s="16">
        <f t="shared" si="0"/>
        <v>138869.69219999999</v>
      </c>
      <c r="H23" s="27">
        <f>RA!J27</f>
        <v>32.357239066726102</v>
      </c>
      <c r="I23" s="20">
        <f>VLOOKUP(B23,RMS!B:D,3,FALSE)</f>
        <v>205298.66694722799</v>
      </c>
      <c r="J23" s="21">
        <f>VLOOKUP(B23,RMS!B:E,4,FALSE)</f>
        <v>138869.69720570199</v>
      </c>
      <c r="K23" s="22">
        <f t="shared" si="1"/>
        <v>8.4527720173355192E-3</v>
      </c>
      <c r="L23" s="22">
        <f t="shared" si="2"/>
        <v>-5.0057019980158657E-3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663394.75899999996</v>
      </c>
      <c r="F24" s="25">
        <f>VLOOKUP(C24,RA!B28:I63,8,0)</f>
        <v>57616.652399999999</v>
      </c>
      <c r="G24" s="16">
        <f t="shared" si="0"/>
        <v>605778.10659999994</v>
      </c>
      <c r="H24" s="27">
        <f>RA!J28</f>
        <v>8.6851232419820796</v>
      </c>
      <c r="I24" s="20">
        <f>VLOOKUP(B24,RMS!B:D,3,FALSE)</f>
        <v>663394.75898495596</v>
      </c>
      <c r="J24" s="21">
        <f>VLOOKUP(B24,RMS!B:E,4,FALSE)</f>
        <v>605778.11954765499</v>
      </c>
      <c r="K24" s="22">
        <f t="shared" si="1"/>
        <v>1.5044002793729305E-5</v>
      </c>
      <c r="L24" s="22">
        <f t="shared" si="2"/>
        <v>-1.2947655050083995E-2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577409.07750000001</v>
      </c>
      <c r="F25" s="25">
        <f>VLOOKUP(C25,RA!B29:I64,8,0)</f>
        <v>94866.839200000002</v>
      </c>
      <c r="G25" s="16">
        <f t="shared" si="0"/>
        <v>482542.23830000003</v>
      </c>
      <c r="H25" s="27">
        <f>RA!J29</f>
        <v>16.429745027692299</v>
      </c>
      <c r="I25" s="20">
        <f>VLOOKUP(B25,RMS!B:D,3,FALSE)</f>
        <v>577409.07547168096</v>
      </c>
      <c r="J25" s="21">
        <f>VLOOKUP(B25,RMS!B:E,4,FALSE)</f>
        <v>482542.22429837898</v>
      </c>
      <c r="K25" s="22">
        <f t="shared" si="1"/>
        <v>2.0283190533518791E-3</v>
      </c>
      <c r="L25" s="22">
        <f t="shared" si="2"/>
        <v>1.4001621049828827E-2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921833.73080000002</v>
      </c>
      <c r="F26" s="25">
        <f>VLOOKUP(C26,RA!B30:I65,8,0)</f>
        <v>145595.1715</v>
      </c>
      <c r="G26" s="16">
        <f t="shared" si="0"/>
        <v>776238.55930000008</v>
      </c>
      <c r="H26" s="27">
        <f>RA!J30</f>
        <v>15.7940815827652</v>
      </c>
      <c r="I26" s="20">
        <f>VLOOKUP(B26,RMS!B:D,3,FALSE)</f>
        <v>921833.70115398197</v>
      </c>
      <c r="J26" s="21">
        <f>VLOOKUP(B26,RMS!B:E,4,FALSE)</f>
        <v>776238.55913553305</v>
      </c>
      <c r="K26" s="22">
        <f t="shared" si="1"/>
        <v>2.9646018054336309E-2</v>
      </c>
      <c r="L26" s="22">
        <f t="shared" si="2"/>
        <v>1.6446702647954226E-4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913684.17570000002</v>
      </c>
      <c r="F27" s="25">
        <f>VLOOKUP(C27,RA!B31:I66,8,0)</f>
        <v>640.07339999999999</v>
      </c>
      <c r="G27" s="16">
        <f t="shared" si="0"/>
        <v>913044.10230000003</v>
      </c>
      <c r="H27" s="27">
        <f>RA!J31</f>
        <v>7.0054119029654999E-2</v>
      </c>
      <c r="I27" s="20">
        <f>VLOOKUP(B27,RMS!B:D,3,FALSE)</f>
        <v>913684.16783008794</v>
      </c>
      <c r="J27" s="21">
        <f>VLOOKUP(B27,RMS!B:E,4,FALSE)</f>
        <v>913043.96680707997</v>
      </c>
      <c r="K27" s="22">
        <f t="shared" si="1"/>
        <v>7.8699120786041021E-3</v>
      </c>
      <c r="L27" s="22">
        <f t="shared" si="2"/>
        <v>0.13549292006064206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114019.5034</v>
      </c>
      <c r="F28" s="25">
        <f>VLOOKUP(C28,RA!B32:I67,8,0)</f>
        <v>35905.987000000001</v>
      </c>
      <c r="G28" s="16">
        <f t="shared" si="0"/>
        <v>78113.516399999993</v>
      </c>
      <c r="H28" s="27">
        <f>RA!J32</f>
        <v>31.491092251152502</v>
      </c>
      <c r="I28" s="20">
        <f>VLOOKUP(B28,RMS!B:D,3,FALSE)</f>
        <v>114019.42672891601</v>
      </c>
      <c r="J28" s="21">
        <f>VLOOKUP(B28,RMS!B:E,4,FALSE)</f>
        <v>78113.508720979793</v>
      </c>
      <c r="K28" s="22">
        <f t="shared" si="1"/>
        <v>7.6671083996188827E-2</v>
      </c>
      <c r="L28" s="22">
        <f t="shared" si="2"/>
        <v>7.6790202001575381E-3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15.3848</v>
      </c>
      <c r="F29" s="25">
        <f>VLOOKUP(C29,RA!B33:I68,8,0)</f>
        <v>2.9956</v>
      </c>
      <c r="G29" s="16">
        <f t="shared" si="0"/>
        <v>12.389200000000001</v>
      </c>
      <c r="H29" s="27">
        <f>RA!J33</f>
        <v>19.471166346003798</v>
      </c>
      <c r="I29" s="20">
        <f>VLOOKUP(B29,RMS!B:D,3,FALSE)</f>
        <v>15.3847</v>
      </c>
      <c r="J29" s="21">
        <f>VLOOKUP(B29,RMS!B:E,4,FALSE)</f>
        <v>12.389200000000001</v>
      </c>
      <c r="K29" s="22">
        <f t="shared" si="1"/>
        <v>9.9999999999766942E-5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75066.300499999998</v>
      </c>
      <c r="F31" s="25">
        <f>VLOOKUP(C31,RA!B35:I70,8,0)</f>
        <v>9375.9876999999997</v>
      </c>
      <c r="G31" s="16">
        <f t="shared" si="0"/>
        <v>65690.3128</v>
      </c>
      <c r="H31" s="27">
        <f>RA!J35</f>
        <v>12.4902754465701</v>
      </c>
      <c r="I31" s="20">
        <f>VLOOKUP(B31,RMS!B:D,3,FALSE)</f>
        <v>75066.299799999993</v>
      </c>
      <c r="J31" s="21">
        <f>VLOOKUP(B31,RMS!B:E,4,FALSE)</f>
        <v>65690.315400000007</v>
      </c>
      <c r="K31" s="22">
        <f t="shared" si="1"/>
        <v>7.0000000414438546E-4</v>
      </c>
      <c r="L31" s="22">
        <f t="shared" si="2"/>
        <v>-2.6000000070780516E-3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169419.57190000001</v>
      </c>
      <c r="F35" s="25">
        <f>VLOOKUP(C35,RA!B8:I74,8,0)</f>
        <v>8482.0818999999992</v>
      </c>
      <c r="G35" s="16">
        <f t="shared" si="0"/>
        <v>160937.49000000002</v>
      </c>
      <c r="H35" s="27">
        <f>RA!J39</f>
        <v>5.0065537321783298</v>
      </c>
      <c r="I35" s="20">
        <f>VLOOKUP(B35,RMS!B:D,3,FALSE)</f>
        <v>169419.57264957301</v>
      </c>
      <c r="J35" s="21">
        <f>VLOOKUP(B35,RMS!B:E,4,FALSE)</f>
        <v>160937.49102564101</v>
      </c>
      <c r="K35" s="22">
        <f t="shared" si="1"/>
        <v>-7.4957299511879683E-4</v>
      </c>
      <c r="L35" s="22">
        <f t="shared" si="2"/>
        <v>-1.025640987791121E-3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326182.4829</v>
      </c>
      <c r="F36" s="25">
        <f>VLOOKUP(C36,RA!B8:I75,8,0)</f>
        <v>22147.749299999999</v>
      </c>
      <c r="G36" s="16">
        <f t="shared" si="0"/>
        <v>304034.73359999998</v>
      </c>
      <c r="H36" s="27">
        <f>RA!J40</f>
        <v>6.7899873417757997</v>
      </c>
      <c r="I36" s="20">
        <f>VLOOKUP(B36,RMS!B:D,3,FALSE)</f>
        <v>326182.47684102599</v>
      </c>
      <c r="J36" s="21">
        <f>VLOOKUP(B36,RMS!B:E,4,FALSE)</f>
        <v>304034.73232564097</v>
      </c>
      <c r="K36" s="22">
        <f t="shared" si="1"/>
        <v>6.0589740169234574E-3</v>
      </c>
      <c r="L36" s="22">
        <f t="shared" si="2"/>
        <v>1.2743590050376952E-3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21031.1237</v>
      </c>
      <c r="F39" s="25">
        <f>VLOOKUP(C39,RA!B8:I78,8,0)</f>
        <v>1522.8001999999999</v>
      </c>
      <c r="G39" s="16">
        <f t="shared" si="0"/>
        <v>19508.323499999999</v>
      </c>
      <c r="H39" s="27">
        <f>RA!J43</f>
        <v>7.2406982228914396</v>
      </c>
      <c r="I39" s="20">
        <f>VLOOKUP(B39,RMS!B:D,3,FALSE)</f>
        <v>21031.1235156191</v>
      </c>
      <c r="J39" s="21">
        <f>VLOOKUP(B39,RMS!B:E,4,FALSE)</f>
        <v>19508.323334089699</v>
      </c>
      <c r="K39" s="22">
        <f t="shared" si="1"/>
        <v>1.8438090046402067E-4</v>
      </c>
      <c r="L39" s="22">
        <f t="shared" si="2"/>
        <v>1.6591029998380691E-4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13267923.794299999</v>
      </c>
      <c r="E7" s="44">
        <v>15675132</v>
      </c>
      <c r="F7" s="45">
        <v>84.643139172926894</v>
      </c>
      <c r="G7" s="44">
        <v>13009630.795399999</v>
      </c>
      <c r="H7" s="45">
        <v>1.98539837880201</v>
      </c>
      <c r="I7" s="44">
        <v>1528511.9262000001</v>
      </c>
      <c r="J7" s="45">
        <v>11.5203550299005</v>
      </c>
      <c r="K7" s="44">
        <v>1569005.8045000001</v>
      </c>
      <c r="L7" s="45">
        <v>12.0603407519818</v>
      </c>
      <c r="M7" s="45">
        <v>-2.5808622367017999E-2</v>
      </c>
      <c r="N7" s="44">
        <v>151252980.32530001</v>
      </c>
      <c r="O7" s="44">
        <v>2296256111.9933</v>
      </c>
      <c r="P7" s="44">
        <v>767727</v>
      </c>
      <c r="Q7" s="44">
        <v>796400</v>
      </c>
      <c r="R7" s="45">
        <v>-3.6003264691110002</v>
      </c>
      <c r="S7" s="44">
        <v>17.282085681889502</v>
      </c>
      <c r="T7" s="44">
        <v>17.407692581491698</v>
      </c>
      <c r="U7" s="46">
        <v>-0.72680405544924298</v>
      </c>
    </row>
    <row r="8" spans="1:23" ht="12" thickBot="1">
      <c r="A8" s="70">
        <v>41738</v>
      </c>
      <c r="B8" s="60" t="s">
        <v>6</v>
      </c>
      <c r="C8" s="61"/>
      <c r="D8" s="47">
        <v>494489.85680000001</v>
      </c>
      <c r="E8" s="47">
        <v>526117</v>
      </c>
      <c r="F8" s="48">
        <v>93.988572275748496</v>
      </c>
      <c r="G8" s="47">
        <v>435989.88880000002</v>
      </c>
      <c r="H8" s="48">
        <v>13.417735021565001</v>
      </c>
      <c r="I8" s="47">
        <v>113881.47259999999</v>
      </c>
      <c r="J8" s="48">
        <v>23.030092737789001</v>
      </c>
      <c r="K8" s="47">
        <v>97064.655100000004</v>
      </c>
      <c r="L8" s="48">
        <v>22.263051871949699</v>
      </c>
      <c r="M8" s="48">
        <v>0.17325377072297399</v>
      </c>
      <c r="N8" s="47">
        <v>4646253.4634999996</v>
      </c>
      <c r="O8" s="47">
        <v>93629883.291999996</v>
      </c>
      <c r="P8" s="47">
        <v>22415</v>
      </c>
      <c r="Q8" s="47">
        <v>22694</v>
      </c>
      <c r="R8" s="48">
        <v>-1.22939984136776</v>
      </c>
      <c r="S8" s="47">
        <v>22.0606672674548</v>
      </c>
      <c r="T8" s="47">
        <v>21.8605338767956</v>
      </c>
      <c r="U8" s="49">
        <v>0.90719554505247701</v>
      </c>
    </row>
    <row r="9" spans="1:23" ht="12" thickBot="1">
      <c r="A9" s="71"/>
      <c r="B9" s="60" t="s">
        <v>7</v>
      </c>
      <c r="C9" s="61"/>
      <c r="D9" s="47">
        <v>68688.648100000006</v>
      </c>
      <c r="E9" s="47">
        <v>85443</v>
      </c>
      <c r="F9" s="48">
        <v>80.391194246456706</v>
      </c>
      <c r="G9" s="47">
        <v>71956.034199999995</v>
      </c>
      <c r="H9" s="48">
        <v>-4.5408090319686103</v>
      </c>
      <c r="I9" s="47">
        <v>15459.882</v>
      </c>
      <c r="J9" s="48">
        <v>22.507186307543599</v>
      </c>
      <c r="K9" s="47">
        <v>14502.617200000001</v>
      </c>
      <c r="L9" s="48">
        <v>20.154831156606502</v>
      </c>
      <c r="M9" s="48">
        <v>6.6006348150732003E-2</v>
      </c>
      <c r="N9" s="47">
        <v>860261.74089999998</v>
      </c>
      <c r="O9" s="47">
        <v>15721654.4133</v>
      </c>
      <c r="P9" s="47">
        <v>3972</v>
      </c>
      <c r="Q9" s="47">
        <v>4228</v>
      </c>
      <c r="R9" s="48">
        <v>-6.0548722800378503</v>
      </c>
      <c r="S9" s="47">
        <v>17.2932145266868</v>
      </c>
      <c r="T9" s="47">
        <v>18.2098331362346</v>
      </c>
      <c r="U9" s="49">
        <v>-5.3004524296700302</v>
      </c>
    </row>
    <row r="10" spans="1:23" ht="12" thickBot="1">
      <c r="A10" s="71"/>
      <c r="B10" s="60" t="s">
        <v>8</v>
      </c>
      <c r="C10" s="61"/>
      <c r="D10" s="47">
        <v>94400.227499999994</v>
      </c>
      <c r="E10" s="47">
        <v>110596</v>
      </c>
      <c r="F10" s="48">
        <v>85.355914770877803</v>
      </c>
      <c r="G10" s="47">
        <v>89547.429099999994</v>
      </c>
      <c r="H10" s="48">
        <v>5.4192492724506298</v>
      </c>
      <c r="I10" s="47">
        <v>25645.6734</v>
      </c>
      <c r="J10" s="48">
        <v>27.166961435553699</v>
      </c>
      <c r="K10" s="47">
        <v>23630.9421</v>
      </c>
      <c r="L10" s="48">
        <v>26.389302671783799</v>
      </c>
      <c r="M10" s="48">
        <v>8.5258187823158998E-2</v>
      </c>
      <c r="N10" s="47">
        <v>1307663.0789999999</v>
      </c>
      <c r="O10" s="47">
        <v>22275817.4443</v>
      </c>
      <c r="P10" s="47">
        <v>74821</v>
      </c>
      <c r="Q10" s="47">
        <v>77994</v>
      </c>
      <c r="R10" s="48">
        <v>-4.0682616611534304</v>
      </c>
      <c r="S10" s="47">
        <v>1.2616809117761101</v>
      </c>
      <c r="T10" s="47">
        <v>1.3534063851065501</v>
      </c>
      <c r="U10" s="49">
        <v>-7.27010074213743</v>
      </c>
    </row>
    <row r="11" spans="1:23" ht="12" thickBot="1">
      <c r="A11" s="71"/>
      <c r="B11" s="60" t="s">
        <v>9</v>
      </c>
      <c r="C11" s="61"/>
      <c r="D11" s="47">
        <v>38574.283499999998</v>
      </c>
      <c r="E11" s="47">
        <v>41465</v>
      </c>
      <c r="F11" s="48">
        <v>93.028538526468097</v>
      </c>
      <c r="G11" s="47">
        <v>36273.249000000003</v>
      </c>
      <c r="H11" s="48">
        <v>6.34361289224465</v>
      </c>
      <c r="I11" s="47">
        <v>8771.1376999999993</v>
      </c>
      <c r="J11" s="48">
        <v>22.738303616190301</v>
      </c>
      <c r="K11" s="47">
        <v>7621.0542999999998</v>
      </c>
      <c r="L11" s="48">
        <v>21.010123190233099</v>
      </c>
      <c r="M11" s="48">
        <v>0.15090870038808199</v>
      </c>
      <c r="N11" s="47">
        <v>397625.18229999999</v>
      </c>
      <c r="O11" s="47">
        <v>9636518.6303000003</v>
      </c>
      <c r="P11" s="47">
        <v>2401</v>
      </c>
      <c r="Q11" s="47">
        <v>2527</v>
      </c>
      <c r="R11" s="48">
        <v>-4.9861495844875297</v>
      </c>
      <c r="S11" s="47">
        <v>16.065923990004201</v>
      </c>
      <c r="T11" s="47">
        <v>16.0990392560348</v>
      </c>
      <c r="U11" s="49">
        <v>-0.20612114218433</v>
      </c>
    </row>
    <row r="12" spans="1:23" ht="12" thickBot="1">
      <c r="A12" s="71"/>
      <c r="B12" s="60" t="s">
        <v>10</v>
      </c>
      <c r="C12" s="61"/>
      <c r="D12" s="47">
        <v>85694.698199999999</v>
      </c>
      <c r="E12" s="47">
        <v>123680</v>
      </c>
      <c r="F12" s="48">
        <v>69.287433861578293</v>
      </c>
      <c r="G12" s="47">
        <v>103810.1768</v>
      </c>
      <c r="H12" s="48">
        <v>-17.4505806255404</v>
      </c>
      <c r="I12" s="47">
        <v>19626.4925</v>
      </c>
      <c r="J12" s="48">
        <v>22.9028083560017</v>
      </c>
      <c r="K12" s="47">
        <v>14561.4807</v>
      </c>
      <c r="L12" s="48">
        <v>14.0270262019244</v>
      </c>
      <c r="M12" s="48">
        <v>0.34783631584939001</v>
      </c>
      <c r="N12" s="47">
        <v>919976.78590000002</v>
      </c>
      <c r="O12" s="47">
        <v>26018264.557</v>
      </c>
      <c r="P12" s="47">
        <v>876</v>
      </c>
      <c r="Q12" s="47">
        <v>998</v>
      </c>
      <c r="R12" s="48">
        <v>-12.2244488977956</v>
      </c>
      <c r="S12" s="47">
        <v>97.824997945205496</v>
      </c>
      <c r="T12" s="47">
        <v>115.02844008016</v>
      </c>
      <c r="U12" s="49">
        <v>-17.585936617745698</v>
      </c>
    </row>
    <row r="13" spans="1:23" ht="12" thickBot="1">
      <c r="A13" s="71"/>
      <c r="B13" s="60" t="s">
        <v>11</v>
      </c>
      <c r="C13" s="61"/>
      <c r="D13" s="47">
        <v>233679.69690000001</v>
      </c>
      <c r="E13" s="47">
        <v>208954</v>
      </c>
      <c r="F13" s="48">
        <v>111.833081395905</v>
      </c>
      <c r="G13" s="47">
        <v>182993.20800000001</v>
      </c>
      <c r="H13" s="48">
        <v>27.698562943385301</v>
      </c>
      <c r="I13" s="47">
        <v>67286.426600000006</v>
      </c>
      <c r="J13" s="48">
        <v>28.794297276410099</v>
      </c>
      <c r="K13" s="47">
        <v>47229.323700000001</v>
      </c>
      <c r="L13" s="48">
        <v>25.8093315135499</v>
      </c>
      <c r="M13" s="48">
        <v>0.42467478525423003</v>
      </c>
      <c r="N13" s="47">
        <v>2231518.0117000001</v>
      </c>
      <c r="O13" s="47">
        <v>45967824.866599999</v>
      </c>
      <c r="P13" s="47">
        <v>9997</v>
      </c>
      <c r="Q13" s="47">
        <v>9456</v>
      </c>
      <c r="R13" s="48">
        <v>5.72123519458545</v>
      </c>
      <c r="S13" s="47">
        <v>23.374982184655401</v>
      </c>
      <c r="T13" s="47">
        <v>23.505831197123499</v>
      </c>
      <c r="U13" s="49">
        <v>-0.55978229816158798</v>
      </c>
    </row>
    <row r="14" spans="1:23" ht="12" thickBot="1">
      <c r="A14" s="71"/>
      <c r="B14" s="60" t="s">
        <v>12</v>
      </c>
      <c r="C14" s="61"/>
      <c r="D14" s="47">
        <v>117948.8989</v>
      </c>
      <c r="E14" s="47">
        <v>108039</v>
      </c>
      <c r="F14" s="48">
        <v>109.17252001592</v>
      </c>
      <c r="G14" s="47">
        <v>104767.40059999999</v>
      </c>
      <c r="H14" s="48">
        <v>12.581679248038901</v>
      </c>
      <c r="I14" s="47">
        <v>24046.795399999999</v>
      </c>
      <c r="J14" s="48">
        <v>20.387469170345899</v>
      </c>
      <c r="K14" s="47">
        <v>20450.2251</v>
      </c>
      <c r="L14" s="48">
        <v>19.519645407714702</v>
      </c>
      <c r="M14" s="48">
        <v>0.175869472458765</v>
      </c>
      <c r="N14" s="47">
        <v>1255507.1440000001</v>
      </c>
      <c r="O14" s="47">
        <v>19891920.2502</v>
      </c>
      <c r="P14" s="47">
        <v>1913</v>
      </c>
      <c r="Q14" s="47">
        <v>2059</v>
      </c>
      <c r="R14" s="48">
        <v>-7.0908207867897097</v>
      </c>
      <c r="S14" s="47">
        <v>61.6565075274438</v>
      </c>
      <c r="T14" s="47">
        <v>56.535855172413797</v>
      </c>
      <c r="U14" s="49">
        <v>8.3051287858800205</v>
      </c>
    </row>
    <row r="15" spans="1:23" ht="12" thickBot="1">
      <c r="A15" s="71"/>
      <c r="B15" s="60" t="s">
        <v>13</v>
      </c>
      <c r="C15" s="61"/>
      <c r="D15" s="47">
        <v>118062.8018</v>
      </c>
      <c r="E15" s="47">
        <v>64894</v>
      </c>
      <c r="F15" s="48">
        <v>181.93176842234999</v>
      </c>
      <c r="G15" s="47">
        <v>59294.425199999998</v>
      </c>
      <c r="H15" s="48">
        <v>99.112819462832107</v>
      </c>
      <c r="I15" s="47">
        <v>24886.726900000001</v>
      </c>
      <c r="J15" s="48">
        <v>21.079227767403399</v>
      </c>
      <c r="K15" s="47">
        <v>14058.641600000001</v>
      </c>
      <c r="L15" s="48">
        <v>23.709887653991501</v>
      </c>
      <c r="M15" s="48">
        <v>0.77020850293246002</v>
      </c>
      <c r="N15" s="47">
        <v>1102668.9728999999</v>
      </c>
      <c r="O15" s="47">
        <v>14744970.1709</v>
      </c>
      <c r="P15" s="47">
        <v>3689</v>
      </c>
      <c r="Q15" s="47">
        <v>3287</v>
      </c>
      <c r="R15" s="48">
        <v>12.229996957712199</v>
      </c>
      <c r="S15" s="47">
        <v>32.004012415288699</v>
      </c>
      <c r="T15" s="47">
        <v>29.630490173410401</v>
      </c>
      <c r="U15" s="49">
        <v>7.4163270876136602</v>
      </c>
    </row>
    <row r="16" spans="1:23" ht="12" thickBot="1">
      <c r="A16" s="71"/>
      <c r="B16" s="60" t="s">
        <v>14</v>
      </c>
      <c r="C16" s="61"/>
      <c r="D16" s="47">
        <v>591514.38679999998</v>
      </c>
      <c r="E16" s="47">
        <v>621820</v>
      </c>
      <c r="F16" s="48">
        <v>95.126304525425397</v>
      </c>
      <c r="G16" s="47">
        <v>524112.60700000002</v>
      </c>
      <c r="H16" s="48">
        <v>12.860171440218799</v>
      </c>
      <c r="I16" s="47">
        <v>46469.263700000003</v>
      </c>
      <c r="J16" s="48">
        <v>7.85598199080016</v>
      </c>
      <c r="K16" s="47">
        <v>33714.955999999998</v>
      </c>
      <c r="L16" s="48">
        <v>6.4327695135942404</v>
      </c>
      <c r="M16" s="48">
        <v>0.37829821578292999</v>
      </c>
      <c r="N16" s="47">
        <v>9024055.0526999999</v>
      </c>
      <c r="O16" s="47">
        <v>113674750.1098</v>
      </c>
      <c r="P16" s="47">
        <v>39041</v>
      </c>
      <c r="Q16" s="47">
        <v>39404</v>
      </c>
      <c r="R16" s="48">
        <v>-0.92122627144451996</v>
      </c>
      <c r="S16" s="47">
        <v>15.1511074716324</v>
      </c>
      <c r="T16" s="47">
        <v>16.954377969241701</v>
      </c>
      <c r="U16" s="49">
        <v>-11.9019055272732</v>
      </c>
    </row>
    <row r="17" spans="1:21" ht="12" thickBot="1">
      <c r="A17" s="71"/>
      <c r="B17" s="60" t="s">
        <v>15</v>
      </c>
      <c r="C17" s="61"/>
      <c r="D17" s="47">
        <v>393557.984</v>
      </c>
      <c r="E17" s="47">
        <v>612319</v>
      </c>
      <c r="F17" s="48">
        <v>64.273358167883103</v>
      </c>
      <c r="G17" s="47">
        <v>1321886.1170999999</v>
      </c>
      <c r="H17" s="48">
        <v>-70.227542379868495</v>
      </c>
      <c r="I17" s="47">
        <v>56134.400900000001</v>
      </c>
      <c r="J17" s="48">
        <v>14.263311426049</v>
      </c>
      <c r="K17" s="47">
        <v>15422.7196</v>
      </c>
      <c r="L17" s="48">
        <v>1.16672074851916</v>
      </c>
      <c r="M17" s="48">
        <v>2.6397212914381201</v>
      </c>
      <c r="N17" s="47">
        <v>8451033.1984999999</v>
      </c>
      <c r="O17" s="47">
        <v>132764893.4192</v>
      </c>
      <c r="P17" s="47">
        <v>11153</v>
      </c>
      <c r="Q17" s="47">
        <v>11191</v>
      </c>
      <c r="R17" s="48">
        <v>-0.33955857385399302</v>
      </c>
      <c r="S17" s="47">
        <v>35.287185869272903</v>
      </c>
      <c r="T17" s="47">
        <v>63.583015280135797</v>
      </c>
      <c r="U17" s="49">
        <v>-80.187265472768203</v>
      </c>
    </row>
    <row r="18" spans="1:21" ht="12" thickBot="1">
      <c r="A18" s="71"/>
      <c r="B18" s="60" t="s">
        <v>16</v>
      </c>
      <c r="C18" s="61"/>
      <c r="D18" s="47">
        <v>1271953.3418000001</v>
      </c>
      <c r="E18" s="47">
        <v>1551689</v>
      </c>
      <c r="F18" s="48">
        <v>81.972182686092395</v>
      </c>
      <c r="G18" s="47">
        <v>1356559.9741</v>
      </c>
      <c r="H18" s="48">
        <v>-6.2368515889709801</v>
      </c>
      <c r="I18" s="47">
        <v>184773.5343</v>
      </c>
      <c r="J18" s="48">
        <v>14.526754105501899</v>
      </c>
      <c r="K18" s="47">
        <v>190007.39319999999</v>
      </c>
      <c r="L18" s="48">
        <v>14.0065604785412</v>
      </c>
      <c r="M18" s="48">
        <v>-2.7545553948476999E-2</v>
      </c>
      <c r="N18" s="47">
        <v>17209766.123399999</v>
      </c>
      <c r="O18" s="47">
        <v>319119240.43790001</v>
      </c>
      <c r="P18" s="47">
        <v>67290</v>
      </c>
      <c r="Q18" s="47">
        <v>72518</v>
      </c>
      <c r="R18" s="48">
        <v>-7.2092446013403597</v>
      </c>
      <c r="S18" s="47">
        <v>18.9025611799673</v>
      </c>
      <c r="T18" s="47">
        <v>19.812938355994401</v>
      </c>
      <c r="U18" s="49">
        <v>-4.8161578071857898</v>
      </c>
    </row>
    <row r="19" spans="1:21" ht="12" thickBot="1">
      <c r="A19" s="71"/>
      <c r="B19" s="60" t="s">
        <v>17</v>
      </c>
      <c r="C19" s="61"/>
      <c r="D19" s="47">
        <v>769581.60239999997</v>
      </c>
      <c r="E19" s="47">
        <v>551897</v>
      </c>
      <c r="F19" s="48">
        <v>139.44297620751701</v>
      </c>
      <c r="G19" s="47">
        <v>479630.33689999999</v>
      </c>
      <c r="H19" s="48">
        <v>60.453070457145202</v>
      </c>
      <c r="I19" s="47">
        <v>51433.008500000004</v>
      </c>
      <c r="J19" s="48">
        <v>6.6832429906850903</v>
      </c>
      <c r="K19" s="47">
        <v>68155.469400000002</v>
      </c>
      <c r="L19" s="48">
        <v>14.209999692786299</v>
      </c>
      <c r="M19" s="48">
        <v>-0.245357578008259</v>
      </c>
      <c r="N19" s="47">
        <v>6854739.6372999996</v>
      </c>
      <c r="O19" s="47">
        <v>98332352.602500007</v>
      </c>
      <c r="P19" s="47">
        <v>11746</v>
      </c>
      <c r="Q19" s="47">
        <v>11284</v>
      </c>
      <c r="R19" s="48">
        <v>4.0942928039702204</v>
      </c>
      <c r="S19" s="47">
        <v>65.518610795164307</v>
      </c>
      <c r="T19" s="47">
        <v>48.746220834810302</v>
      </c>
      <c r="U19" s="49">
        <v>25.599428554416001</v>
      </c>
    </row>
    <row r="20" spans="1:21" ht="12" thickBot="1">
      <c r="A20" s="71"/>
      <c r="B20" s="60" t="s">
        <v>18</v>
      </c>
      <c r="C20" s="61"/>
      <c r="D20" s="47">
        <v>778084.08519999997</v>
      </c>
      <c r="E20" s="47">
        <v>785873</v>
      </c>
      <c r="F20" s="48">
        <v>99.008883776386298</v>
      </c>
      <c r="G20" s="47">
        <v>646177.4952</v>
      </c>
      <c r="H20" s="48">
        <v>20.413367995611399</v>
      </c>
      <c r="I20" s="47">
        <v>40808.841999999997</v>
      </c>
      <c r="J20" s="48">
        <v>5.2447855927435398</v>
      </c>
      <c r="K20" s="47">
        <v>59007.218999999997</v>
      </c>
      <c r="L20" s="48">
        <v>9.13173538823672</v>
      </c>
      <c r="M20" s="48">
        <v>-0.30840933208528298</v>
      </c>
      <c r="N20" s="47">
        <v>7131509.9841999998</v>
      </c>
      <c r="O20" s="47">
        <v>132226017.7737</v>
      </c>
      <c r="P20" s="47">
        <v>30986</v>
      </c>
      <c r="Q20" s="47">
        <v>32002</v>
      </c>
      <c r="R20" s="48">
        <v>-3.1748015749015601</v>
      </c>
      <c r="S20" s="47">
        <v>25.110826992835499</v>
      </c>
      <c r="T20" s="47">
        <v>23.6233192362977</v>
      </c>
      <c r="U20" s="49">
        <v>5.9237704794117496</v>
      </c>
    </row>
    <row r="21" spans="1:21" ht="12" thickBot="1">
      <c r="A21" s="71"/>
      <c r="B21" s="60" t="s">
        <v>19</v>
      </c>
      <c r="C21" s="61"/>
      <c r="D21" s="47">
        <v>275481.86239999998</v>
      </c>
      <c r="E21" s="47">
        <v>289466</v>
      </c>
      <c r="F21" s="48">
        <v>95.168987860404997</v>
      </c>
      <c r="G21" s="47">
        <v>261352.64199999999</v>
      </c>
      <c r="H21" s="48">
        <v>5.4061900013239397</v>
      </c>
      <c r="I21" s="47">
        <v>35468.903700000003</v>
      </c>
      <c r="J21" s="48">
        <v>12.875222851695099</v>
      </c>
      <c r="K21" s="47">
        <v>46118.949800000002</v>
      </c>
      <c r="L21" s="48">
        <v>17.6462535243856</v>
      </c>
      <c r="M21" s="48">
        <v>-0.23092559883052699</v>
      </c>
      <c r="N21" s="47">
        <v>3117703.0811999999</v>
      </c>
      <c r="O21" s="47">
        <v>56368755.226999998</v>
      </c>
      <c r="P21" s="47">
        <v>25628</v>
      </c>
      <c r="Q21" s="47">
        <v>28292</v>
      </c>
      <c r="R21" s="48">
        <v>-9.4160893538809507</v>
      </c>
      <c r="S21" s="47">
        <v>10.749253254253199</v>
      </c>
      <c r="T21" s="47">
        <v>10.8943504524247</v>
      </c>
      <c r="U21" s="49">
        <v>-1.34983514426125</v>
      </c>
    </row>
    <row r="22" spans="1:21" ht="12" thickBot="1">
      <c r="A22" s="71"/>
      <c r="B22" s="60" t="s">
        <v>20</v>
      </c>
      <c r="C22" s="61"/>
      <c r="D22" s="47">
        <v>975489.85950000002</v>
      </c>
      <c r="E22" s="47">
        <v>798939</v>
      </c>
      <c r="F22" s="48">
        <v>122.098165129002</v>
      </c>
      <c r="G22" s="47">
        <v>702420.87080000003</v>
      </c>
      <c r="H22" s="48">
        <v>38.875409323899603</v>
      </c>
      <c r="I22" s="47">
        <v>109243.84269999999</v>
      </c>
      <c r="J22" s="48">
        <v>11.1988701508383</v>
      </c>
      <c r="K22" s="47">
        <v>93642.2601</v>
      </c>
      <c r="L22" s="48">
        <v>13.331360725849301</v>
      </c>
      <c r="M22" s="48">
        <v>0.16660835164955601</v>
      </c>
      <c r="N22" s="47">
        <v>10392673.8073</v>
      </c>
      <c r="O22" s="47">
        <v>150092113.06389999</v>
      </c>
      <c r="P22" s="47">
        <v>56747</v>
      </c>
      <c r="Q22" s="47">
        <v>57990</v>
      </c>
      <c r="R22" s="48">
        <v>-2.1434730125883799</v>
      </c>
      <c r="S22" s="47">
        <v>17.190157356336002</v>
      </c>
      <c r="T22" s="47">
        <v>17.375154502500401</v>
      </c>
      <c r="U22" s="49">
        <v>-1.07618064413019</v>
      </c>
    </row>
    <row r="23" spans="1:21" ht="12" thickBot="1">
      <c r="A23" s="71"/>
      <c r="B23" s="60" t="s">
        <v>21</v>
      </c>
      <c r="C23" s="61"/>
      <c r="D23" s="47">
        <v>2174668.1518999999</v>
      </c>
      <c r="E23" s="47">
        <v>1971530</v>
      </c>
      <c r="F23" s="48">
        <v>110.303579042672</v>
      </c>
      <c r="G23" s="47">
        <v>1648816.0268000001</v>
      </c>
      <c r="H23" s="48">
        <v>31.892710681649898</v>
      </c>
      <c r="I23" s="47">
        <v>120347.08470000001</v>
      </c>
      <c r="J23" s="48">
        <v>5.5340436468365599</v>
      </c>
      <c r="K23" s="47">
        <v>257446.74530000001</v>
      </c>
      <c r="L23" s="48">
        <v>15.614037049339499</v>
      </c>
      <c r="M23" s="48">
        <v>-0.53253600250505895</v>
      </c>
      <c r="N23" s="47">
        <v>21815817.336100001</v>
      </c>
      <c r="O23" s="47">
        <v>305965077.05589998</v>
      </c>
      <c r="P23" s="47">
        <v>71539</v>
      </c>
      <c r="Q23" s="47">
        <v>72238</v>
      </c>
      <c r="R23" s="48">
        <v>-0.96763476286718697</v>
      </c>
      <c r="S23" s="47">
        <v>30.398358264722699</v>
      </c>
      <c r="T23" s="47">
        <v>30.494737932943899</v>
      </c>
      <c r="U23" s="49">
        <v>-0.31705550471451499</v>
      </c>
    </row>
    <row r="24" spans="1:21" ht="12" thickBot="1">
      <c r="A24" s="71"/>
      <c r="B24" s="60" t="s">
        <v>22</v>
      </c>
      <c r="C24" s="61"/>
      <c r="D24" s="47">
        <v>191996.9859</v>
      </c>
      <c r="E24" s="47">
        <v>211535</v>
      </c>
      <c r="F24" s="48">
        <v>90.763696740492094</v>
      </c>
      <c r="G24" s="47">
        <v>188422.42689999999</v>
      </c>
      <c r="H24" s="48">
        <v>1.8970984817519201</v>
      </c>
      <c r="I24" s="47">
        <v>33281.796300000002</v>
      </c>
      <c r="J24" s="48">
        <v>17.334541031459</v>
      </c>
      <c r="K24" s="47">
        <v>30789.447499999998</v>
      </c>
      <c r="L24" s="48">
        <v>16.340649044044302</v>
      </c>
      <c r="M24" s="48">
        <v>8.0948149524281005E-2</v>
      </c>
      <c r="N24" s="47">
        <v>2296381.9095999999</v>
      </c>
      <c r="O24" s="47">
        <v>36952361.367899999</v>
      </c>
      <c r="P24" s="47">
        <v>22342</v>
      </c>
      <c r="Q24" s="47">
        <v>23103</v>
      </c>
      <c r="R24" s="48">
        <v>-3.2939445093710802</v>
      </c>
      <c r="S24" s="47">
        <v>8.5935451571032093</v>
      </c>
      <c r="T24" s="47">
        <v>8.7092821451759495</v>
      </c>
      <c r="U24" s="49">
        <v>-1.3467897818291299</v>
      </c>
    </row>
    <row r="25" spans="1:21" ht="12" thickBot="1">
      <c r="A25" s="71"/>
      <c r="B25" s="60" t="s">
        <v>23</v>
      </c>
      <c r="C25" s="61"/>
      <c r="D25" s="47">
        <v>149153.97339999999</v>
      </c>
      <c r="E25" s="47">
        <v>172595</v>
      </c>
      <c r="F25" s="48">
        <v>86.418478750832904</v>
      </c>
      <c r="G25" s="47">
        <v>149267.8609</v>
      </c>
      <c r="H25" s="48">
        <v>-7.6297402075253998E-2</v>
      </c>
      <c r="I25" s="47">
        <v>13718.5995</v>
      </c>
      <c r="J25" s="48">
        <v>9.1976091466296808</v>
      </c>
      <c r="K25" s="47">
        <v>18387.585599999999</v>
      </c>
      <c r="L25" s="48">
        <v>12.318516182340501</v>
      </c>
      <c r="M25" s="48">
        <v>-0.25392056366552002</v>
      </c>
      <c r="N25" s="47">
        <v>1767342.2285</v>
      </c>
      <c r="O25" s="47">
        <v>38937667.280900002</v>
      </c>
      <c r="P25" s="47">
        <v>12155</v>
      </c>
      <c r="Q25" s="47">
        <v>12315</v>
      </c>
      <c r="R25" s="48">
        <v>-1.2992285830288199</v>
      </c>
      <c r="S25" s="47">
        <v>12.270997400246801</v>
      </c>
      <c r="T25" s="47">
        <v>12.396114616321601</v>
      </c>
      <c r="U25" s="49">
        <v>-1.0196173301465301</v>
      </c>
    </row>
    <row r="26" spans="1:21" ht="12" thickBot="1">
      <c r="A26" s="71"/>
      <c r="B26" s="60" t="s">
        <v>24</v>
      </c>
      <c r="C26" s="61"/>
      <c r="D26" s="47">
        <v>457547.66369999998</v>
      </c>
      <c r="E26" s="47">
        <v>488363</v>
      </c>
      <c r="F26" s="48">
        <v>93.690075558549694</v>
      </c>
      <c r="G26" s="47">
        <v>423627.92170000001</v>
      </c>
      <c r="H26" s="48">
        <v>8.0069656088488195</v>
      </c>
      <c r="I26" s="47">
        <v>94642.721399999995</v>
      </c>
      <c r="J26" s="48">
        <v>20.6847786380687</v>
      </c>
      <c r="K26" s="47">
        <v>77586.544699999999</v>
      </c>
      <c r="L26" s="48">
        <v>18.314785387291899</v>
      </c>
      <c r="M26" s="48">
        <v>0.21983420921694899</v>
      </c>
      <c r="N26" s="47">
        <v>4809979.4324000003</v>
      </c>
      <c r="O26" s="47">
        <v>74340320.931199998</v>
      </c>
      <c r="P26" s="47">
        <v>34901</v>
      </c>
      <c r="Q26" s="47">
        <v>37118</v>
      </c>
      <c r="R26" s="48">
        <v>-5.97284336440541</v>
      </c>
      <c r="S26" s="47">
        <v>13.109872602504201</v>
      </c>
      <c r="T26" s="47">
        <v>13.2948519370656</v>
      </c>
      <c r="U26" s="49">
        <v>-1.4109926173196601</v>
      </c>
    </row>
    <row r="27" spans="1:21" ht="12" thickBot="1">
      <c r="A27" s="71"/>
      <c r="B27" s="60" t="s">
        <v>25</v>
      </c>
      <c r="C27" s="61"/>
      <c r="D27" s="47">
        <v>205298.67540000001</v>
      </c>
      <c r="E27" s="47">
        <v>262104</v>
      </c>
      <c r="F27" s="48">
        <v>78.327181347861895</v>
      </c>
      <c r="G27" s="47">
        <v>226898.41690000001</v>
      </c>
      <c r="H27" s="48">
        <v>-9.5195646558960192</v>
      </c>
      <c r="I27" s="47">
        <v>66428.983200000002</v>
      </c>
      <c r="J27" s="48">
        <v>32.357239066726102</v>
      </c>
      <c r="K27" s="47">
        <v>65634.684099999999</v>
      </c>
      <c r="L27" s="48">
        <v>28.926902618684601</v>
      </c>
      <c r="M27" s="48">
        <v>1.2101819501254E-2</v>
      </c>
      <c r="N27" s="47">
        <v>2454094.3470999999</v>
      </c>
      <c r="O27" s="47">
        <v>29941765.037999999</v>
      </c>
      <c r="P27" s="47">
        <v>29262</v>
      </c>
      <c r="Q27" s="47">
        <v>32100</v>
      </c>
      <c r="R27" s="48">
        <v>-8.8411214953270996</v>
      </c>
      <c r="S27" s="47">
        <v>7.0158798236620896</v>
      </c>
      <c r="T27" s="47">
        <v>7.1342611214953298</v>
      </c>
      <c r="U27" s="49">
        <v>-1.6873336033205799</v>
      </c>
    </row>
    <row r="28" spans="1:21" ht="12" thickBot="1">
      <c r="A28" s="71"/>
      <c r="B28" s="60" t="s">
        <v>26</v>
      </c>
      <c r="C28" s="61"/>
      <c r="D28" s="47">
        <v>663394.75899999996</v>
      </c>
      <c r="E28" s="47">
        <v>784418</v>
      </c>
      <c r="F28" s="48">
        <v>84.571587979878103</v>
      </c>
      <c r="G28" s="47">
        <v>623082.96140000003</v>
      </c>
      <c r="H28" s="48">
        <v>6.4697319774920103</v>
      </c>
      <c r="I28" s="47">
        <v>57616.652399999999</v>
      </c>
      <c r="J28" s="48">
        <v>8.6851232419820796</v>
      </c>
      <c r="K28" s="47">
        <v>62711.625500000002</v>
      </c>
      <c r="L28" s="48">
        <v>10.0647312452733</v>
      </c>
      <c r="M28" s="48">
        <v>-8.1244475157162002E-2</v>
      </c>
      <c r="N28" s="47">
        <v>7176796.4024999999</v>
      </c>
      <c r="O28" s="47">
        <v>103063379.4744</v>
      </c>
      <c r="P28" s="47">
        <v>39298</v>
      </c>
      <c r="Q28" s="47">
        <v>40131</v>
      </c>
      <c r="R28" s="48">
        <v>-2.0757020757020799</v>
      </c>
      <c r="S28" s="47">
        <v>16.881132856633901</v>
      </c>
      <c r="T28" s="47">
        <v>16.8100795071142</v>
      </c>
      <c r="U28" s="49">
        <v>0.420903917546053</v>
      </c>
    </row>
    <row r="29" spans="1:21" ht="12" thickBot="1">
      <c r="A29" s="71"/>
      <c r="B29" s="60" t="s">
        <v>27</v>
      </c>
      <c r="C29" s="61"/>
      <c r="D29" s="47">
        <v>577409.07750000001</v>
      </c>
      <c r="E29" s="47">
        <v>764129</v>
      </c>
      <c r="F29" s="48">
        <v>75.564345483550596</v>
      </c>
      <c r="G29" s="47">
        <v>708224.90599999996</v>
      </c>
      <c r="H29" s="48">
        <v>-18.470944383873402</v>
      </c>
      <c r="I29" s="47">
        <v>94866.839200000002</v>
      </c>
      <c r="J29" s="48">
        <v>16.429745027692299</v>
      </c>
      <c r="K29" s="47">
        <v>123038.322</v>
      </c>
      <c r="L29" s="48">
        <v>17.372775365231199</v>
      </c>
      <c r="M29" s="48">
        <v>-0.22896510893573499</v>
      </c>
      <c r="N29" s="47">
        <v>5613167.3333999999</v>
      </c>
      <c r="O29" s="47">
        <v>70854523.417500004</v>
      </c>
      <c r="P29" s="47">
        <v>83306</v>
      </c>
      <c r="Q29" s="47">
        <v>86439</v>
      </c>
      <c r="R29" s="48">
        <v>-3.6245213387475599</v>
      </c>
      <c r="S29" s="47">
        <v>6.93118235781336</v>
      </c>
      <c r="T29" s="47">
        <v>7.1991059625863301</v>
      </c>
      <c r="U29" s="49">
        <v>-3.8654819761154502</v>
      </c>
    </row>
    <row r="30" spans="1:21" ht="12" thickBot="1">
      <c r="A30" s="71"/>
      <c r="B30" s="60" t="s">
        <v>28</v>
      </c>
      <c r="C30" s="61"/>
      <c r="D30" s="47">
        <v>921833.73080000002</v>
      </c>
      <c r="E30" s="47">
        <v>1025788</v>
      </c>
      <c r="F30" s="48">
        <v>89.8659109679583</v>
      </c>
      <c r="G30" s="47">
        <v>875609.75009999995</v>
      </c>
      <c r="H30" s="48">
        <v>5.2790618988334499</v>
      </c>
      <c r="I30" s="47">
        <v>145595.1715</v>
      </c>
      <c r="J30" s="48">
        <v>15.7940815827652</v>
      </c>
      <c r="K30" s="47">
        <v>126440.2396</v>
      </c>
      <c r="L30" s="48">
        <v>14.4402503039236</v>
      </c>
      <c r="M30" s="48">
        <v>0.151493954460997</v>
      </c>
      <c r="N30" s="47">
        <v>10330305.2388</v>
      </c>
      <c r="O30" s="47">
        <v>122688081.098</v>
      </c>
      <c r="P30" s="47">
        <v>53798</v>
      </c>
      <c r="Q30" s="47">
        <v>55605</v>
      </c>
      <c r="R30" s="48">
        <v>-3.2497077600935098</v>
      </c>
      <c r="S30" s="47">
        <v>17.1350929551284</v>
      </c>
      <c r="T30" s="47">
        <v>17.1806007841022</v>
      </c>
      <c r="U30" s="49">
        <v>-0.26558262095734803</v>
      </c>
    </row>
    <row r="31" spans="1:21" ht="12" thickBot="1">
      <c r="A31" s="71"/>
      <c r="B31" s="60" t="s">
        <v>29</v>
      </c>
      <c r="C31" s="61"/>
      <c r="D31" s="47">
        <v>913684.17570000002</v>
      </c>
      <c r="E31" s="47">
        <v>1189522</v>
      </c>
      <c r="F31" s="48">
        <v>76.811036340647803</v>
      </c>
      <c r="G31" s="47">
        <v>1066100.4064</v>
      </c>
      <c r="H31" s="48">
        <v>-14.2966112558458</v>
      </c>
      <c r="I31" s="47">
        <v>640.07339999999999</v>
      </c>
      <c r="J31" s="48">
        <v>7.0054119029654999E-2</v>
      </c>
      <c r="K31" s="47">
        <v>-13152.666800000001</v>
      </c>
      <c r="L31" s="48">
        <v>-1.2337174548515399</v>
      </c>
      <c r="M31" s="48">
        <v>-1.0486649140994</v>
      </c>
      <c r="N31" s="47">
        <v>12752550.7213</v>
      </c>
      <c r="O31" s="47">
        <v>121679732.5707</v>
      </c>
      <c r="P31" s="47">
        <v>26192</v>
      </c>
      <c r="Q31" s="47">
        <v>27907</v>
      </c>
      <c r="R31" s="48">
        <v>-6.1454115454903802</v>
      </c>
      <c r="S31" s="47">
        <v>34.884093452199103</v>
      </c>
      <c r="T31" s="47">
        <v>32.117790633174501</v>
      </c>
      <c r="U31" s="49">
        <v>7.92998339720444</v>
      </c>
    </row>
    <row r="32" spans="1:21" ht="12" thickBot="1">
      <c r="A32" s="71"/>
      <c r="B32" s="60" t="s">
        <v>30</v>
      </c>
      <c r="C32" s="61"/>
      <c r="D32" s="47">
        <v>114019.5034</v>
      </c>
      <c r="E32" s="47">
        <v>127764</v>
      </c>
      <c r="F32" s="48">
        <v>89.242277480354403</v>
      </c>
      <c r="G32" s="47">
        <v>113127.1684</v>
      </c>
      <c r="H32" s="48">
        <v>0.78878930023673599</v>
      </c>
      <c r="I32" s="47">
        <v>35905.987000000001</v>
      </c>
      <c r="J32" s="48">
        <v>31.491092251152502</v>
      </c>
      <c r="K32" s="47">
        <v>32101.18</v>
      </c>
      <c r="L32" s="48">
        <v>28.376189781834899</v>
      </c>
      <c r="M32" s="48">
        <v>0.11852545607357701</v>
      </c>
      <c r="N32" s="47">
        <v>1211644.2353999999</v>
      </c>
      <c r="O32" s="47">
        <v>17411636.7238</v>
      </c>
      <c r="P32" s="47">
        <v>24412</v>
      </c>
      <c r="Q32" s="47">
        <v>25653</v>
      </c>
      <c r="R32" s="48">
        <v>-4.8376408217362403</v>
      </c>
      <c r="S32" s="47">
        <v>4.6706334343765397</v>
      </c>
      <c r="T32" s="47">
        <v>4.7420137917592502</v>
      </c>
      <c r="U32" s="49">
        <v>-1.52828001566861</v>
      </c>
    </row>
    <row r="33" spans="1:21" ht="12" thickBot="1">
      <c r="A33" s="71"/>
      <c r="B33" s="60" t="s">
        <v>31</v>
      </c>
      <c r="C33" s="61"/>
      <c r="D33" s="47">
        <v>15.3848</v>
      </c>
      <c r="E33" s="50"/>
      <c r="F33" s="50"/>
      <c r="G33" s="47">
        <v>131.88030000000001</v>
      </c>
      <c r="H33" s="48">
        <v>-88.3342697885886</v>
      </c>
      <c r="I33" s="47">
        <v>2.9956</v>
      </c>
      <c r="J33" s="48">
        <v>19.471166346003798</v>
      </c>
      <c r="K33" s="47">
        <v>31.136700000000001</v>
      </c>
      <c r="L33" s="48">
        <v>23.609818903960601</v>
      </c>
      <c r="M33" s="48">
        <v>-0.90379198823253604</v>
      </c>
      <c r="N33" s="47">
        <v>357.69499999999999</v>
      </c>
      <c r="O33" s="47">
        <v>4444.4687000000004</v>
      </c>
      <c r="P33" s="47">
        <v>4</v>
      </c>
      <c r="Q33" s="47">
        <v>8</v>
      </c>
      <c r="R33" s="48">
        <v>-50</v>
      </c>
      <c r="S33" s="47">
        <v>3.8462000000000001</v>
      </c>
      <c r="T33" s="47">
        <v>4.3269624999999996</v>
      </c>
      <c r="U33" s="49">
        <v>-12.499675003899901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75066.300499999998</v>
      </c>
      <c r="E35" s="47">
        <v>106686</v>
      </c>
      <c r="F35" s="48">
        <v>70.361903623718206</v>
      </c>
      <c r="G35" s="47">
        <v>49809.256300000001</v>
      </c>
      <c r="H35" s="48">
        <v>50.7075312425414</v>
      </c>
      <c r="I35" s="47">
        <v>9375.9876999999997</v>
      </c>
      <c r="J35" s="48">
        <v>12.4902754465701</v>
      </c>
      <c r="K35" s="47">
        <v>4879.3941000000004</v>
      </c>
      <c r="L35" s="48">
        <v>9.7961593134648002</v>
      </c>
      <c r="M35" s="48">
        <v>0.92154753394483901</v>
      </c>
      <c r="N35" s="47">
        <v>832276.54110000003</v>
      </c>
      <c r="O35" s="47">
        <v>21032913.9947</v>
      </c>
      <c r="P35" s="47">
        <v>5835</v>
      </c>
      <c r="Q35" s="47">
        <v>5736</v>
      </c>
      <c r="R35" s="48">
        <v>1.7259414225941501</v>
      </c>
      <c r="S35" s="47">
        <v>12.864832990574101</v>
      </c>
      <c r="T35" s="47">
        <v>12.6996021966527</v>
      </c>
      <c r="U35" s="49">
        <v>1.2843601937348501</v>
      </c>
    </row>
    <row r="36" spans="1:21" ht="12" customHeight="1" thickBot="1">
      <c r="A36" s="71"/>
      <c r="B36" s="60" t="s">
        <v>37</v>
      </c>
      <c r="C36" s="61"/>
      <c r="D36" s="50"/>
      <c r="E36" s="47">
        <v>545611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382538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286406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169419.57190000001</v>
      </c>
      <c r="E39" s="47">
        <v>323786</v>
      </c>
      <c r="F39" s="48">
        <v>52.324551370349504</v>
      </c>
      <c r="G39" s="47">
        <v>249907.69390000001</v>
      </c>
      <c r="H39" s="48">
        <v>-32.207140462112903</v>
      </c>
      <c r="I39" s="47">
        <v>8482.0818999999992</v>
      </c>
      <c r="J39" s="48">
        <v>5.0065537321783298</v>
      </c>
      <c r="K39" s="47">
        <v>11901.181500000001</v>
      </c>
      <c r="L39" s="48">
        <v>4.7622309318584799</v>
      </c>
      <c r="M39" s="48">
        <v>-0.28729077024831501</v>
      </c>
      <c r="N39" s="47">
        <v>1911021.1906000001</v>
      </c>
      <c r="O39" s="47">
        <v>33354790.3594</v>
      </c>
      <c r="P39" s="47">
        <v>295</v>
      </c>
      <c r="Q39" s="47">
        <v>329</v>
      </c>
      <c r="R39" s="48">
        <v>-10.334346504559299</v>
      </c>
      <c r="S39" s="47">
        <v>574.30363355932195</v>
      </c>
      <c r="T39" s="47">
        <v>593.04288723404295</v>
      </c>
      <c r="U39" s="49">
        <v>-3.2629523094920501</v>
      </c>
    </row>
    <row r="40" spans="1:21" ht="12" thickBot="1">
      <c r="A40" s="71"/>
      <c r="B40" s="60" t="s">
        <v>34</v>
      </c>
      <c r="C40" s="61"/>
      <c r="D40" s="47">
        <v>326182.4829</v>
      </c>
      <c r="E40" s="47">
        <v>289848</v>
      </c>
      <c r="F40" s="48">
        <v>112.53570247163999</v>
      </c>
      <c r="G40" s="47">
        <v>296822.31359999999</v>
      </c>
      <c r="H40" s="48">
        <v>9.8914966816025593</v>
      </c>
      <c r="I40" s="47">
        <v>22147.749299999999</v>
      </c>
      <c r="J40" s="48">
        <v>6.7899873417757997</v>
      </c>
      <c r="K40" s="47">
        <v>24329.334900000002</v>
      </c>
      <c r="L40" s="48">
        <v>8.1965990376270703</v>
      </c>
      <c r="M40" s="48">
        <v>-8.9668937065763996E-2</v>
      </c>
      <c r="N40" s="47">
        <v>3185329.8417000002</v>
      </c>
      <c r="O40" s="47">
        <v>64904374.935199998</v>
      </c>
      <c r="P40" s="47">
        <v>1680</v>
      </c>
      <c r="Q40" s="47">
        <v>1765</v>
      </c>
      <c r="R40" s="48">
        <v>-4.8158640226628897</v>
      </c>
      <c r="S40" s="47">
        <v>194.15623982142901</v>
      </c>
      <c r="T40" s="47">
        <v>177.38307297450399</v>
      </c>
      <c r="U40" s="49">
        <v>8.6390047841630704</v>
      </c>
    </row>
    <row r="41" spans="1:21" ht="12" thickBot="1">
      <c r="A41" s="71"/>
      <c r="B41" s="60" t="s">
        <v>40</v>
      </c>
      <c r="C41" s="61"/>
      <c r="D41" s="50"/>
      <c r="E41" s="47">
        <v>181794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79524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21031.1237</v>
      </c>
      <c r="E43" s="52">
        <v>0</v>
      </c>
      <c r="F43" s="53"/>
      <c r="G43" s="52">
        <v>13009.950999999999</v>
      </c>
      <c r="H43" s="54">
        <v>61.654134592820498</v>
      </c>
      <c r="I43" s="52">
        <v>1522.8001999999999</v>
      </c>
      <c r="J43" s="54">
        <v>7.2406982228914396</v>
      </c>
      <c r="K43" s="52">
        <v>1693.1429000000001</v>
      </c>
      <c r="L43" s="54">
        <v>13.0142142733666</v>
      </c>
      <c r="M43" s="54">
        <v>-0.100607397048412</v>
      </c>
      <c r="N43" s="52">
        <v>192960.60699999999</v>
      </c>
      <c r="O43" s="52">
        <v>4660064.0184000004</v>
      </c>
      <c r="P43" s="52">
        <v>33</v>
      </c>
      <c r="Q43" s="52">
        <v>29</v>
      </c>
      <c r="R43" s="54">
        <v>13.7931034482759</v>
      </c>
      <c r="S43" s="52">
        <v>637.30677878787901</v>
      </c>
      <c r="T43" s="52">
        <v>845.586337931034</v>
      </c>
      <c r="U43" s="55">
        <v>-32.681208811130404</v>
      </c>
    </row>
  </sheetData>
  <mergeCells count="41">
    <mergeCell ref="B36:C36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45910</v>
      </c>
      <c r="D2" s="32">
        <v>494490.26092735003</v>
      </c>
      <c r="E2" s="32">
        <v>380608.38495726499</v>
      </c>
      <c r="F2" s="32">
        <v>113881.87597008501</v>
      </c>
      <c r="G2" s="32">
        <v>380608.38495726499</v>
      </c>
      <c r="H2" s="32">
        <v>0.230301554891122</v>
      </c>
    </row>
    <row r="3" spans="1:8" ht="14.25">
      <c r="A3" s="32">
        <v>2</v>
      </c>
      <c r="B3" s="33">
        <v>13</v>
      </c>
      <c r="C3" s="32">
        <v>8016.3819999999996</v>
      </c>
      <c r="D3" s="32">
        <v>68688.656491392496</v>
      </c>
      <c r="E3" s="32">
        <v>53228.755782474902</v>
      </c>
      <c r="F3" s="32">
        <v>15459.900708917599</v>
      </c>
      <c r="G3" s="32">
        <v>53228.755782474902</v>
      </c>
      <c r="H3" s="32">
        <v>0.22507210795213201</v>
      </c>
    </row>
    <row r="4" spans="1:8" ht="14.25">
      <c r="A4" s="32">
        <v>3</v>
      </c>
      <c r="B4" s="33">
        <v>14</v>
      </c>
      <c r="C4" s="32">
        <v>84091</v>
      </c>
      <c r="D4" s="32">
        <v>94402.035501709397</v>
      </c>
      <c r="E4" s="32">
        <v>68754.554417093997</v>
      </c>
      <c r="F4" s="32">
        <v>25647.4810846154</v>
      </c>
      <c r="G4" s="32">
        <v>68754.554417093997</v>
      </c>
      <c r="H4" s="32">
        <v>0.27168356008754702</v>
      </c>
    </row>
    <row r="5" spans="1:8" ht="14.25">
      <c r="A5" s="32">
        <v>4</v>
      </c>
      <c r="B5" s="33">
        <v>15</v>
      </c>
      <c r="C5" s="32">
        <v>3461</v>
      </c>
      <c r="D5" s="32">
        <v>38574.295787179501</v>
      </c>
      <c r="E5" s="32">
        <v>29803.145793162399</v>
      </c>
      <c r="F5" s="32">
        <v>8771.1499940170906</v>
      </c>
      <c r="G5" s="32">
        <v>29803.145793162399</v>
      </c>
      <c r="H5" s="32">
        <v>0.227383282443027</v>
      </c>
    </row>
    <row r="6" spans="1:8" ht="14.25">
      <c r="A6" s="32">
        <v>5</v>
      </c>
      <c r="B6" s="33">
        <v>16</v>
      </c>
      <c r="C6" s="32">
        <v>1234</v>
      </c>
      <c r="D6" s="32">
        <v>85694.699561538495</v>
      </c>
      <c r="E6" s="32">
        <v>66068.205029059798</v>
      </c>
      <c r="F6" s="32">
        <v>19626.494532478599</v>
      </c>
      <c r="G6" s="32">
        <v>66068.205029059798</v>
      </c>
      <c r="H6" s="32">
        <v>0.229028103638832</v>
      </c>
    </row>
    <row r="7" spans="1:8" ht="14.25">
      <c r="A7" s="32">
        <v>6</v>
      </c>
      <c r="B7" s="33">
        <v>17</v>
      </c>
      <c r="C7" s="32">
        <v>15889</v>
      </c>
      <c r="D7" s="32">
        <v>233679.856537607</v>
      </c>
      <c r="E7" s="32">
        <v>166393.269990598</v>
      </c>
      <c r="F7" s="32">
        <v>67286.586547008497</v>
      </c>
      <c r="G7" s="32">
        <v>166393.269990598</v>
      </c>
      <c r="H7" s="32">
        <v>0.28794346052750103</v>
      </c>
    </row>
    <row r="8" spans="1:8" ht="14.25">
      <c r="A8" s="32">
        <v>7</v>
      </c>
      <c r="B8" s="33">
        <v>18</v>
      </c>
      <c r="C8" s="32">
        <v>27371</v>
      </c>
      <c r="D8" s="32">
        <v>117948.89813247899</v>
      </c>
      <c r="E8" s="32">
        <v>93902.102273504293</v>
      </c>
      <c r="F8" s="32">
        <v>24046.795858974401</v>
      </c>
      <c r="G8" s="32">
        <v>93902.102273504293</v>
      </c>
      <c r="H8" s="32">
        <v>0.20387469692141899</v>
      </c>
    </row>
    <row r="9" spans="1:8" ht="14.25">
      <c r="A9" s="32">
        <v>8</v>
      </c>
      <c r="B9" s="33">
        <v>19</v>
      </c>
      <c r="C9" s="32">
        <v>36808</v>
      </c>
      <c r="D9" s="32">
        <v>118062.86329829101</v>
      </c>
      <c r="E9" s="32">
        <v>93176.077574359006</v>
      </c>
      <c r="F9" s="32">
        <v>24886.7857239316</v>
      </c>
      <c r="G9" s="32">
        <v>93176.077574359006</v>
      </c>
      <c r="H9" s="32">
        <v>0.210792666115967</v>
      </c>
    </row>
    <row r="10" spans="1:8" ht="14.25">
      <c r="A10" s="32">
        <v>9</v>
      </c>
      <c r="B10" s="33">
        <v>21</v>
      </c>
      <c r="C10" s="32">
        <v>133560</v>
      </c>
      <c r="D10" s="32">
        <v>591514.24509999994</v>
      </c>
      <c r="E10" s="32">
        <v>545045.12309999997</v>
      </c>
      <c r="F10" s="32">
        <v>46469.122000000003</v>
      </c>
      <c r="G10" s="32">
        <v>545045.12309999997</v>
      </c>
      <c r="H10" s="32">
        <v>7.8559599172702999E-2</v>
      </c>
    </row>
    <row r="11" spans="1:8" ht="14.25">
      <c r="A11" s="32">
        <v>10</v>
      </c>
      <c r="B11" s="33">
        <v>22</v>
      </c>
      <c r="C11" s="32">
        <v>28192</v>
      </c>
      <c r="D11" s="32">
        <v>393558.01221538498</v>
      </c>
      <c r="E11" s="32">
        <v>337423.58272307698</v>
      </c>
      <c r="F11" s="32">
        <v>56134.429492307703</v>
      </c>
      <c r="G11" s="32">
        <v>337423.58272307698</v>
      </c>
      <c r="H11" s="32">
        <v>0.142633176685491</v>
      </c>
    </row>
    <row r="12" spans="1:8" ht="14.25">
      <c r="A12" s="32">
        <v>11</v>
      </c>
      <c r="B12" s="33">
        <v>23</v>
      </c>
      <c r="C12" s="32">
        <v>156114.92499999999</v>
      </c>
      <c r="D12" s="32">
        <v>1271953.5010589701</v>
      </c>
      <c r="E12" s="32">
        <v>1087179.7883222201</v>
      </c>
      <c r="F12" s="32">
        <v>184773.712736752</v>
      </c>
      <c r="G12" s="32">
        <v>1087179.7883222201</v>
      </c>
      <c r="H12" s="32">
        <v>0.14526766315192899</v>
      </c>
    </row>
    <row r="13" spans="1:8" ht="14.25">
      <c r="A13" s="32">
        <v>12</v>
      </c>
      <c r="B13" s="33">
        <v>24</v>
      </c>
      <c r="C13" s="32">
        <v>19746.133999999998</v>
      </c>
      <c r="D13" s="32">
        <v>769581.59232735005</v>
      </c>
      <c r="E13" s="32">
        <v>718148.59509059798</v>
      </c>
      <c r="F13" s="32">
        <v>51432.997236752097</v>
      </c>
      <c r="G13" s="32">
        <v>718148.59509059798</v>
      </c>
      <c r="H13" s="32">
        <v>6.6832416146038104E-2</v>
      </c>
    </row>
    <row r="14" spans="1:8" ht="14.25">
      <c r="A14" s="32">
        <v>13</v>
      </c>
      <c r="B14" s="33">
        <v>25</v>
      </c>
      <c r="C14" s="32">
        <v>66193</v>
      </c>
      <c r="D14" s="32">
        <v>778084.15789999999</v>
      </c>
      <c r="E14" s="32">
        <v>737275.24320000003</v>
      </c>
      <c r="F14" s="32">
        <v>40808.914700000001</v>
      </c>
      <c r="G14" s="32">
        <v>737275.24320000003</v>
      </c>
      <c r="H14" s="32">
        <v>5.24479444616128E-2</v>
      </c>
    </row>
    <row r="15" spans="1:8" ht="14.25">
      <c r="A15" s="32">
        <v>14</v>
      </c>
      <c r="B15" s="33">
        <v>26</v>
      </c>
      <c r="C15" s="32">
        <v>63419</v>
      </c>
      <c r="D15" s="32">
        <v>275481.70231196599</v>
      </c>
      <c r="E15" s="32">
        <v>240012.95865897401</v>
      </c>
      <c r="F15" s="32">
        <v>35468.743652991499</v>
      </c>
      <c r="G15" s="32">
        <v>240012.95865897401</v>
      </c>
      <c r="H15" s="32">
        <v>0.12875172236603</v>
      </c>
    </row>
    <row r="16" spans="1:8" ht="14.25">
      <c r="A16" s="32">
        <v>15</v>
      </c>
      <c r="B16" s="33">
        <v>27</v>
      </c>
      <c r="C16" s="32">
        <v>136244.07999999999</v>
      </c>
      <c r="D16" s="32">
        <v>975489.70250000001</v>
      </c>
      <c r="E16" s="32">
        <v>866246.01540000003</v>
      </c>
      <c r="F16" s="32">
        <v>109243.6871</v>
      </c>
      <c r="G16" s="32">
        <v>866246.01540000003</v>
      </c>
      <c r="H16" s="32">
        <v>0.11198856002275399</v>
      </c>
    </row>
    <row r="17" spans="1:8" ht="14.25">
      <c r="A17" s="32">
        <v>16</v>
      </c>
      <c r="B17" s="33">
        <v>29</v>
      </c>
      <c r="C17" s="32">
        <v>175115</v>
      </c>
      <c r="D17" s="32">
        <v>2174668.8520812001</v>
      </c>
      <c r="E17" s="32">
        <v>2054321.09946325</v>
      </c>
      <c r="F17" s="32">
        <v>120347.75261794899</v>
      </c>
      <c r="G17" s="32">
        <v>2054321.09946325</v>
      </c>
      <c r="H17" s="32">
        <v>5.5340725785801299E-2</v>
      </c>
    </row>
    <row r="18" spans="1:8" ht="14.25">
      <c r="A18" s="32">
        <v>17</v>
      </c>
      <c r="B18" s="33">
        <v>31</v>
      </c>
      <c r="C18" s="32">
        <v>31400.107</v>
      </c>
      <c r="D18" s="32">
        <v>191996.96915401999</v>
      </c>
      <c r="E18" s="32">
        <v>158715.182095936</v>
      </c>
      <c r="F18" s="32">
        <v>33281.787058084403</v>
      </c>
      <c r="G18" s="32">
        <v>158715.182095936</v>
      </c>
      <c r="H18" s="32">
        <v>0.173345377298043</v>
      </c>
    </row>
    <row r="19" spans="1:8" ht="14.25">
      <c r="A19" s="32">
        <v>18</v>
      </c>
      <c r="B19" s="33">
        <v>32</v>
      </c>
      <c r="C19" s="32">
        <v>12670.700999999999</v>
      </c>
      <c r="D19" s="32">
        <v>149153.97249198999</v>
      </c>
      <c r="E19" s="32">
        <v>135435.37168615201</v>
      </c>
      <c r="F19" s="32">
        <v>13718.600805837899</v>
      </c>
      <c r="G19" s="32">
        <v>135435.37168615201</v>
      </c>
      <c r="H19" s="32">
        <v>9.1976100781188799E-2</v>
      </c>
    </row>
    <row r="20" spans="1:8" ht="14.25">
      <c r="A20" s="32">
        <v>19</v>
      </c>
      <c r="B20" s="33">
        <v>33</v>
      </c>
      <c r="C20" s="32">
        <v>38303.803999999996</v>
      </c>
      <c r="D20" s="32">
        <v>457547.67299984099</v>
      </c>
      <c r="E20" s="32">
        <v>362904.97206823103</v>
      </c>
      <c r="F20" s="32">
        <v>94642.700931610598</v>
      </c>
      <c r="G20" s="32">
        <v>362904.97206823103</v>
      </c>
      <c r="H20" s="32">
        <v>0.206847737441435</v>
      </c>
    </row>
    <row r="21" spans="1:8" ht="14.25">
      <c r="A21" s="32">
        <v>20</v>
      </c>
      <c r="B21" s="33">
        <v>34</v>
      </c>
      <c r="C21" s="32">
        <v>39884.847999999998</v>
      </c>
      <c r="D21" s="32">
        <v>205298.66694722799</v>
      </c>
      <c r="E21" s="32">
        <v>138869.69720570199</v>
      </c>
      <c r="F21" s="32">
        <v>66428.969741525594</v>
      </c>
      <c r="G21" s="32">
        <v>138869.69720570199</v>
      </c>
      <c r="H21" s="32">
        <v>0.32357233843413702</v>
      </c>
    </row>
    <row r="22" spans="1:8" ht="14.25">
      <c r="A22" s="32">
        <v>21</v>
      </c>
      <c r="B22" s="33">
        <v>35</v>
      </c>
      <c r="C22" s="32">
        <v>32052.768</v>
      </c>
      <c r="D22" s="32">
        <v>663394.75898495596</v>
      </c>
      <c r="E22" s="32">
        <v>605778.11954765499</v>
      </c>
      <c r="F22" s="32">
        <v>57616.639437301201</v>
      </c>
      <c r="G22" s="32">
        <v>605778.11954765499</v>
      </c>
      <c r="H22" s="32">
        <v>8.6851212881842804E-2</v>
      </c>
    </row>
    <row r="23" spans="1:8" ht="14.25">
      <c r="A23" s="32">
        <v>22</v>
      </c>
      <c r="B23" s="33">
        <v>36</v>
      </c>
      <c r="C23" s="32">
        <v>96056.607999999993</v>
      </c>
      <c r="D23" s="32">
        <v>577409.07547168096</v>
      </c>
      <c r="E23" s="32">
        <v>482542.22429837898</v>
      </c>
      <c r="F23" s="32">
        <v>94866.851173302406</v>
      </c>
      <c r="G23" s="32">
        <v>482542.22429837898</v>
      </c>
      <c r="H23" s="32">
        <v>0.16429747159032199</v>
      </c>
    </row>
    <row r="24" spans="1:8" ht="14.25">
      <c r="A24" s="32">
        <v>23</v>
      </c>
      <c r="B24" s="33">
        <v>37</v>
      </c>
      <c r="C24" s="32">
        <v>84565.043999999994</v>
      </c>
      <c r="D24" s="32">
        <v>921833.70115398197</v>
      </c>
      <c r="E24" s="32">
        <v>776238.55913553305</v>
      </c>
      <c r="F24" s="32">
        <v>145595.142018449</v>
      </c>
      <c r="G24" s="32">
        <v>776238.55913553305</v>
      </c>
      <c r="H24" s="32">
        <v>0.157940788925582</v>
      </c>
    </row>
    <row r="25" spans="1:8" ht="14.25">
      <c r="A25" s="32">
        <v>24</v>
      </c>
      <c r="B25" s="33">
        <v>38</v>
      </c>
      <c r="C25" s="32">
        <v>226878.58199999999</v>
      </c>
      <c r="D25" s="32">
        <v>913684.16783008794</v>
      </c>
      <c r="E25" s="32">
        <v>913043.96680707997</v>
      </c>
      <c r="F25" s="32">
        <v>640.20102300885003</v>
      </c>
      <c r="G25" s="32">
        <v>913043.96680707997</v>
      </c>
      <c r="H25" s="32">
        <v>7.0068087589748298E-4</v>
      </c>
    </row>
    <row r="26" spans="1:8" ht="14.25">
      <c r="A26" s="32">
        <v>25</v>
      </c>
      <c r="B26" s="33">
        <v>39</v>
      </c>
      <c r="C26" s="32">
        <v>80720.019</v>
      </c>
      <c r="D26" s="32">
        <v>114019.42672891601</v>
      </c>
      <c r="E26" s="32">
        <v>78113.508720979793</v>
      </c>
      <c r="F26" s="32">
        <v>35905.9180079363</v>
      </c>
      <c r="G26" s="32">
        <v>78113.508720979793</v>
      </c>
      <c r="H26" s="32">
        <v>0.31491052917941298</v>
      </c>
    </row>
    <row r="27" spans="1:8" ht="14.25">
      <c r="A27" s="32">
        <v>26</v>
      </c>
      <c r="B27" s="33">
        <v>40</v>
      </c>
      <c r="C27" s="32">
        <v>4</v>
      </c>
      <c r="D27" s="32">
        <v>15.3847</v>
      </c>
      <c r="E27" s="32">
        <v>12.389200000000001</v>
      </c>
      <c r="F27" s="32">
        <v>2.9954999999999998</v>
      </c>
      <c r="G27" s="32">
        <v>12.389200000000001</v>
      </c>
      <c r="H27" s="32">
        <v>0.19470642911464001</v>
      </c>
    </row>
    <row r="28" spans="1:8" ht="14.25">
      <c r="A28" s="32">
        <v>27</v>
      </c>
      <c r="B28" s="33">
        <v>42</v>
      </c>
      <c r="C28" s="32">
        <v>5697.8019999999997</v>
      </c>
      <c r="D28" s="32">
        <v>75066.299799999993</v>
      </c>
      <c r="E28" s="32">
        <v>65690.315400000007</v>
      </c>
      <c r="F28" s="32">
        <v>9375.9843999999994</v>
      </c>
      <c r="G28" s="32">
        <v>65690.315400000007</v>
      </c>
      <c r="H28" s="32">
        <v>0.124902711669292</v>
      </c>
    </row>
    <row r="29" spans="1:8" ht="14.25">
      <c r="A29" s="32">
        <v>28</v>
      </c>
      <c r="B29" s="33">
        <v>75</v>
      </c>
      <c r="C29" s="32">
        <v>293</v>
      </c>
      <c r="D29" s="32">
        <v>169419.57264957301</v>
      </c>
      <c r="E29" s="32">
        <v>160937.49102564101</v>
      </c>
      <c r="F29" s="32">
        <v>8482.0816239316191</v>
      </c>
      <c r="G29" s="32">
        <v>160937.49102564101</v>
      </c>
      <c r="H29" s="32">
        <v>5.0065535470780298E-2</v>
      </c>
    </row>
    <row r="30" spans="1:8" ht="14.25">
      <c r="A30" s="32">
        <v>29</v>
      </c>
      <c r="B30" s="33">
        <v>76</v>
      </c>
      <c r="C30" s="32">
        <v>1837</v>
      </c>
      <c r="D30" s="32">
        <v>326182.47684102599</v>
      </c>
      <c r="E30" s="32">
        <v>304034.73232564097</v>
      </c>
      <c r="F30" s="32">
        <v>22147.744515384598</v>
      </c>
      <c r="G30" s="32">
        <v>304034.73232564097</v>
      </c>
      <c r="H30" s="32">
        <v>6.7899860010502494E-2</v>
      </c>
    </row>
    <row r="31" spans="1:8" ht="14.25">
      <c r="A31" s="32">
        <v>30</v>
      </c>
      <c r="B31" s="33">
        <v>99</v>
      </c>
      <c r="C31" s="32">
        <v>33</v>
      </c>
      <c r="D31" s="32">
        <v>21031.1235156191</v>
      </c>
      <c r="E31" s="32">
        <v>19508.323334089699</v>
      </c>
      <c r="F31" s="32">
        <v>1522.8001815293901</v>
      </c>
      <c r="G31" s="32">
        <v>19508.323334089699</v>
      </c>
      <c r="H31" s="32">
        <v>7.2406981985458502E-2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2014-04-10T00:32:24Z</dcterms:modified>
</cp:coreProperties>
</file>