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<sst xmlns="http://schemas.openxmlformats.org/spreadsheetml/2006/main" count="114" uniqueCount="71">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</sst>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13228950.288000001</v>
      </c>
      <c r="F3" s="25">
        <f>RA!I7</f>
        <v>1398258.6889</v>
      </c>
      <c r="G3" s="16">
        <f>E3-F3</f>
        <v>11830691.599100001</v>
      </c>
      <c r="H3" s="27">
        <f>RA!J7</f>
        <v>10.5696873785093</v>
      </c>
      <c r="I3" s="20">
        <f>SUM(I4:I39)</f>
        <v>13228953.126427079</v>
      </c>
      <c r="J3" s="21">
        <f>SUM(J4:J39)</f>
        <v>11830691.658197671</v>
      </c>
      <c r="K3" s="22">
        <f>E3-I3</f>
        <v>-2.8384270779788494</v>
      </c>
      <c r="L3" s="22">
        <f>G3-J3</f>
        <v>-5.9097670018672943E-2</v>
      </c>
    </row>
    <row r="4" spans="1:12">
      <c r="A4" s="59">
        <f>RA!A8</f>
        <v>41739</v>
      </c>
      <c r="B4" s="12">
        <v>12</v>
      </c>
      <c r="C4" s="56" t="s">
        <v>6</v>
      </c>
      <c r="D4" s="56"/>
      <c r="E4" s="15">
        <f>VLOOKUP(C4,RA!B8:D39,3,0)</f>
        <v>496041.97259999998</v>
      </c>
      <c r="F4" s="25">
        <f>VLOOKUP(C4,RA!B8:I43,8,0)</f>
        <v>89004.688299999994</v>
      </c>
      <c r="G4" s="16">
        <f t="shared" ref="G4:G39" si="0">E4-F4</f>
        <v>407037.2843</v>
      </c>
      <c r="H4" s="27">
        <f>RA!J8</f>
        <v>17.942975235237199</v>
      </c>
      <c r="I4" s="20">
        <f>VLOOKUP(B4,RMS!B:D,3,FALSE)</f>
        <v>496042.366670085</v>
      </c>
      <c r="J4" s="21">
        <f>VLOOKUP(B4,RMS!B:E,4,FALSE)</f>
        <v>407037.286101709</v>
      </c>
      <c r="K4" s="22">
        <f t="shared" ref="K4:K39" si="1">E4-I4</f>
        <v>-0.39407008502166718</v>
      </c>
      <c r="L4" s="22">
        <f t="shared" ref="L4:L39" si="2">G4-J4</f>
        <v>-1.8017090042121708E-3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132021.46739999999</v>
      </c>
      <c r="F5" s="25">
        <f>VLOOKUP(C5,RA!B9:I44,8,0)</f>
        <v>14769.414699999999</v>
      </c>
      <c r="G5" s="16">
        <f t="shared" si="0"/>
        <v>117252.0527</v>
      </c>
      <c r="H5" s="27">
        <f>RA!J9</f>
        <v>11.187131146824401</v>
      </c>
      <c r="I5" s="20">
        <f>VLOOKUP(B5,RMS!B:D,3,FALSE)</f>
        <v>132021.47983375701</v>
      </c>
      <c r="J5" s="21">
        <f>VLOOKUP(B5,RMS!B:E,4,FALSE)</f>
        <v>117252.054426829</v>
      </c>
      <c r="K5" s="22">
        <f t="shared" si="1"/>
        <v>-1.2433757015969604E-2</v>
      </c>
      <c r="L5" s="22">
        <f t="shared" si="2"/>
        <v>-1.7268289957428351E-3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91392.436600000001</v>
      </c>
      <c r="F6" s="25">
        <f>VLOOKUP(C6,RA!B10:I45,8,0)</f>
        <v>24825.040300000001</v>
      </c>
      <c r="G6" s="16">
        <f t="shared" si="0"/>
        <v>66567.396299999993</v>
      </c>
      <c r="H6" s="27">
        <f>RA!J10</f>
        <v>27.1631233650685</v>
      </c>
      <c r="I6" s="20">
        <f>VLOOKUP(B6,RMS!B:D,3,FALSE)</f>
        <v>91394.200933333297</v>
      </c>
      <c r="J6" s="21">
        <f>VLOOKUP(B6,RMS!B:E,4,FALSE)</f>
        <v>66567.396353846198</v>
      </c>
      <c r="K6" s="22">
        <f t="shared" si="1"/>
        <v>-1.7643333332962357</v>
      </c>
      <c r="L6" s="22">
        <f t="shared" si="2"/>
        <v>-5.384620453696698E-5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37295.313199999997</v>
      </c>
      <c r="F7" s="25">
        <f>VLOOKUP(C7,RA!B11:I46,8,0)</f>
        <v>7388.1013999999996</v>
      </c>
      <c r="G7" s="16">
        <f t="shared" si="0"/>
        <v>29907.211799999997</v>
      </c>
      <c r="H7" s="27">
        <f>RA!J11</f>
        <v>19.809731481219998</v>
      </c>
      <c r="I7" s="20">
        <f>VLOOKUP(B7,RMS!B:D,3,FALSE)</f>
        <v>37295.326866666699</v>
      </c>
      <c r="J7" s="21">
        <f>VLOOKUP(B7,RMS!B:E,4,FALSE)</f>
        <v>29907.211741880299</v>
      </c>
      <c r="K7" s="22">
        <f t="shared" si="1"/>
        <v>-1.3666666702192742E-2</v>
      </c>
      <c r="L7" s="22">
        <f t="shared" si="2"/>
        <v>5.8119698223890737E-5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120825.2123</v>
      </c>
      <c r="F8" s="25">
        <f>VLOOKUP(C8,RA!B12:I47,8,0)</f>
        <v>26012.342400000001</v>
      </c>
      <c r="G8" s="16">
        <f t="shared" si="0"/>
        <v>94812.869899999991</v>
      </c>
      <c r="H8" s="27">
        <f>RA!J12</f>
        <v>21.5289027056814</v>
      </c>
      <c r="I8" s="20">
        <f>VLOOKUP(B8,RMS!B:D,3,FALSE)</f>
        <v>120825.213081197</v>
      </c>
      <c r="J8" s="21">
        <f>VLOOKUP(B8,RMS!B:E,4,FALSE)</f>
        <v>94812.869784615395</v>
      </c>
      <c r="K8" s="22">
        <f t="shared" si="1"/>
        <v>-7.8119699901435524E-4</v>
      </c>
      <c r="L8" s="22">
        <f t="shared" si="2"/>
        <v>1.1538459511939436E-4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247731.17240000001</v>
      </c>
      <c r="F9" s="25">
        <f>VLOOKUP(C9,RA!B13:I48,8,0)</f>
        <v>64215.6561</v>
      </c>
      <c r="G9" s="16">
        <f t="shared" si="0"/>
        <v>183515.51630000002</v>
      </c>
      <c r="H9" s="27">
        <f>RA!J13</f>
        <v>25.921508172703401</v>
      </c>
      <c r="I9" s="20">
        <f>VLOOKUP(B9,RMS!B:D,3,FALSE)</f>
        <v>247731.34432478601</v>
      </c>
      <c r="J9" s="21">
        <f>VLOOKUP(B9,RMS!B:E,4,FALSE)</f>
        <v>183515.51615042699</v>
      </c>
      <c r="K9" s="22">
        <f t="shared" si="1"/>
        <v>-0.17192478600190952</v>
      </c>
      <c r="L9" s="22">
        <f t="shared" si="2"/>
        <v>1.4957302482798696E-4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115882.02009999999</v>
      </c>
      <c r="F10" s="25">
        <f>VLOOKUP(C10,RA!B14:I49,8,0)</f>
        <v>24303.31</v>
      </c>
      <c r="G10" s="16">
        <f t="shared" si="0"/>
        <v>91578.710099999997</v>
      </c>
      <c r="H10" s="27">
        <f>RA!J14</f>
        <v>20.9724597301873</v>
      </c>
      <c r="I10" s="20">
        <f>VLOOKUP(B10,RMS!B:D,3,FALSE)</f>
        <v>115882.013334188</v>
      </c>
      <c r="J10" s="21">
        <f>VLOOKUP(B10,RMS!B:E,4,FALSE)</f>
        <v>91578.709643589696</v>
      </c>
      <c r="K10" s="22">
        <f t="shared" si="1"/>
        <v>6.7658119951374829E-3</v>
      </c>
      <c r="L10" s="22">
        <f t="shared" si="2"/>
        <v>4.564103001030162E-4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116597.92329999999</v>
      </c>
      <c r="F11" s="25">
        <f>VLOOKUP(C11,RA!B15:I50,8,0)</f>
        <v>21041.793799999999</v>
      </c>
      <c r="G11" s="16">
        <f t="shared" si="0"/>
        <v>95556.129499999995</v>
      </c>
      <c r="H11" s="27">
        <f>RA!J15</f>
        <v>18.0464567502293</v>
      </c>
      <c r="I11" s="20">
        <f>VLOOKUP(B11,RMS!B:D,3,FALSE)</f>
        <v>116598.000979487</v>
      </c>
      <c r="J11" s="21">
        <f>VLOOKUP(B11,RMS!B:E,4,FALSE)</f>
        <v>95556.129348717906</v>
      </c>
      <c r="K11" s="22">
        <f t="shared" si="1"/>
        <v>-7.7679487003479153E-2</v>
      </c>
      <c r="L11" s="22">
        <f t="shared" si="2"/>
        <v>1.5128208906389773E-4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586901.89300000004</v>
      </c>
      <c r="F12" s="25">
        <f>VLOOKUP(C12,RA!B16:I51,8,0)</f>
        <v>41823.175499999998</v>
      </c>
      <c r="G12" s="16">
        <f t="shared" si="0"/>
        <v>545078.71750000003</v>
      </c>
      <c r="H12" s="27">
        <f>RA!J16</f>
        <v>7.1260931339337201</v>
      </c>
      <c r="I12" s="20">
        <f>VLOOKUP(B12,RMS!B:D,3,FALSE)</f>
        <v>586901.74679999996</v>
      </c>
      <c r="J12" s="21">
        <f>VLOOKUP(B12,RMS!B:E,4,FALSE)</f>
        <v>545078.71750000003</v>
      </c>
      <c r="K12" s="22">
        <f t="shared" si="1"/>
        <v>0.14620000007562339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866787.28619999997</v>
      </c>
      <c r="F13" s="25">
        <f>VLOOKUP(C13,RA!B17:I52,8,0)</f>
        <v>60678.609799999998</v>
      </c>
      <c r="G13" s="16">
        <f t="shared" si="0"/>
        <v>806108.6764</v>
      </c>
      <c r="H13" s="27">
        <f>RA!J17</f>
        <v>7.0004037629595803</v>
      </c>
      <c r="I13" s="20">
        <f>VLOOKUP(B13,RMS!B:D,3,FALSE)</f>
        <v>866787.31511196599</v>
      </c>
      <c r="J13" s="21">
        <f>VLOOKUP(B13,RMS!B:E,4,FALSE)</f>
        <v>806108.67690683797</v>
      </c>
      <c r="K13" s="22">
        <f t="shared" si="1"/>
        <v>-2.8911966015584767E-2</v>
      </c>
      <c r="L13" s="22">
        <f t="shared" si="2"/>
        <v>-5.0683796871453524E-4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1304179.0234999999</v>
      </c>
      <c r="F14" s="25">
        <f>VLOOKUP(C14,RA!B18:I53,8,0)</f>
        <v>162889.61780000001</v>
      </c>
      <c r="G14" s="16">
        <f t="shared" si="0"/>
        <v>1141289.4057</v>
      </c>
      <c r="H14" s="27">
        <f>RA!J18</f>
        <v>12.4898204053962</v>
      </c>
      <c r="I14" s="20">
        <f>VLOOKUP(B14,RMS!B:D,3,FALSE)</f>
        <v>1304179.1475906</v>
      </c>
      <c r="J14" s="21">
        <f>VLOOKUP(B14,RMS!B:E,4,FALSE)</f>
        <v>1141289.3976034201</v>
      </c>
      <c r="K14" s="22">
        <f t="shared" si="1"/>
        <v>-0.12409060006029904</v>
      </c>
      <c r="L14" s="22">
        <f t="shared" si="2"/>
        <v>8.0965799279510975E-3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426310.55680000002</v>
      </c>
      <c r="F15" s="25">
        <f>VLOOKUP(C15,RA!B19:I54,8,0)</f>
        <v>54592.764300000003</v>
      </c>
      <c r="G15" s="16">
        <f t="shared" si="0"/>
        <v>371717.79250000004</v>
      </c>
      <c r="H15" s="27">
        <f>RA!J19</f>
        <v>12.8058673258734</v>
      </c>
      <c r="I15" s="20">
        <f>VLOOKUP(B15,RMS!B:D,3,FALSE)</f>
        <v>426310.53767265001</v>
      </c>
      <c r="J15" s="21">
        <f>VLOOKUP(B15,RMS!B:E,4,FALSE)</f>
        <v>371717.79268461501</v>
      </c>
      <c r="K15" s="22">
        <f t="shared" si="1"/>
        <v>1.9127350009512156E-2</v>
      </c>
      <c r="L15" s="22">
        <f t="shared" si="2"/>
        <v>-1.8461496802046895E-4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824428.45200000005</v>
      </c>
      <c r="F16" s="25">
        <f>VLOOKUP(C16,RA!B20:I55,8,0)</f>
        <v>51230.2791</v>
      </c>
      <c r="G16" s="16">
        <f t="shared" si="0"/>
        <v>773198.17290000001</v>
      </c>
      <c r="H16" s="27">
        <f>RA!J20</f>
        <v>6.2140357936118402</v>
      </c>
      <c r="I16" s="20">
        <f>VLOOKUP(B16,RMS!B:D,3,FALSE)</f>
        <v>824428.56279999996</v>
      </c>
      <c r="J16" s="21">
        <f>VLOOKUP(B16,RMS!B:E,4,FALSE)</f>
        <v>773198.17290000001</v>
      </c>
      <c r="K16" s="22">
        <f t="shared" si="1"/>
        <v>-0.1107999999076128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285637.59529999999</v>
      </c>
      <c r="F17" s="25">
        <f>VLOOKUP(C17,RA!B21:I56,8,0)</f>
        <v>36310.058400000002</v>
      </c>
      <c r="G17" s="16">
        <f t="shared" si="0"/>
        <v>249327.53689999998</v>
      </c>
      <c r="H17" s="27">
        <f>RA!J21</f>
        <v>12.7119325318028</v>
      </c>
      <c r="I17" s="20">
        <f>VLOOKUP(B17,RMS!B:D,3,FALSE)</f>
        <v>285637.45791861397</v>
      </c>
      <c r="J17" s="21">
        <f>VLOOKUP(B17,RMS!B:E,4,FALSE)</f>
        <v>249327.53683896101</v>
      </c>
      <c r="K17" s="22">
        <f t="shared" si="1"/>
        <v>0.13738138601183891</v>
      </c>
      <c r="L17" s="22">
        <f t="shared" si="2"/>
        <v>6.1038968851789832E-5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877048.09710000001</v>
      </c>
      <c r="F18" s="25">
        <f>VLOOKUP(C18,RA!B22:I57,8,0)</f>
        <v>107998.7754</v>
      </c>
      <c r="G18" s="16">
        <f t="shared" si="0"/>
        <v>769049.32169999997</v>
      </c>
      <c r="H18" s="27">
        <f>RA!J22</f>
        <v>12.313894272971201</v>
      </c>
      <c r="I18" s="20">
        <f>VLOOKUP(B18,RMS!B:D,3,FALSE)</f>
        <v>877048.08550000004</v>
      </c>
      <c r="J18" s="21">
        <f>VLOOKUP(B18,RMS!B:E,4,FALSE)</f>
        <v>769049.32239999995</v>
      </c>
      <c r="K18" s="22">
        <f t="shared" si="1"/>
        <v>1.1599999968893826E-2</v>
      </c>
      <c r="L18" s="22">
        <f t="shared" si="2"/>
        <v>-6.99999975040555E-4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2291587.3017000002</v>
      </c>
      <c r="F19" s="25">
        <f>VLOOKUP(C19,RA!B23:I58,8,0)</f>
        <v>49624.303200000002</v>
      </c>
      <c r="G19" s="16">
        <f t="shared" si="0"/>
        <v>2241962.9985000002</v>
      </c>
      <c r="H19" s="27">
        <f>RA!J23</f>
        <v>2.1654991351709101</v>
      </c>
      <c r="I19" s="20">
        <f>VLOOKUP(B19,RMS!B:D,3,FALSE)</f>
        <v>2291587.96919487</v>
      </c>
      <c r="J19" s="21">
        <f>VLOOKUP(B19,RMS!B:E,4,FALSE)</f>
        <v>2241963.0262717898</v>
      </c>
      <c r="K19" s="22">
        <f t="shared" si="1"/>
        <v>-0.66749486979097128</v>
      </c>
      <c r="L19" s="22">
        <f t="shared" si="2"/>
        <v>-2.7771789580583572E-2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190218.82449999999</v>
      </c>
      <c r="F20" s="25">
        <f>VLOOKUP(C20,RA!B24:I59,8,0)</f>
        <v>30135.5275</v>
      </c>
      <c r="G20" s="16">
        <f t="shared" si="0"/>
        <v>160083.29699999999</v>
      </c>
      <c r="H20" s="27">
        <f>RA!J24</f>
        <v>15.842557948306499</v>
      </c>
      <c r="I20" s="20">
        <f>VLOOKUP(B20,RMS!B:D,3,FALSE)</f>
        <v>190218.81381586901</v>
      </c>
      <c r="J20" s="21">
        <f>VLOOKUP(B20,RMS!B:E,4,FALSE)</f>
        <v>160083.297186162</v>
      </c>
      <c r="K20" s="22">
        <f t="shared" si="1"/>
        <v>1.0684130975278094E-2</v>
      </c>
      <c r="L20" s="22">
        <f t="shared" si="2"/>
        <v>-1.8616201123222709E-4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162132.69219999999</v>
      </c>
      <c r="F21" s="25">
        <f>VLOOKUP(C21,RA!B25:I60,8,0)</f>
        <v>12776.3935</v>
      </c>
      <c r="G21" s="16">
        <f t="shared" si="0"/>
        <v>149356.29869999998</v>
      </c>
      <c r="H21" s="27">
        <f>RA!J25</f>
        <v>7.8802080731747699</v>
      </c>
      <c r="I21" s="20">
        <f>VLOOKUP(B21,RMS!B:D,3,FALSE)</f>
        <v>162132.690382687</v>
      </c>
      <c r="J21" s="21">
        <f>VLOOKUP(B21,RMS!B:E,4,FALSE)</f>
        <v>149356.29778346501</v>
      </c>
      <c r="K21" s="22">
        <f t="shared" si="1"/>
        <v>1.8173129938077182E-3</v>
      </c>
      <c r="L21" s="22">
        <f t="shared" si="2"/>
        <v>9.1653497656807303E-4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390166.20490000001</v>
      </c>
      <c r="F22" s="25">
        <f>VLOOKUP(C22,RA!B26:I61,8,0)</f>
        <v>92220.059399999998</v>
      </c>
      <c r="G22" s="16">
        <f t="shared" si="0"/>
        <v>297946.14549999998</v>
      </c>
      <c r="H22" s="27">
        <f>RA!J26</f>
        <v>23.636096166667301</v>
      </c>
      <c r="I22" s="20">
        <f>VLOOKUP(B22,RMS!B:D,3,FALSE)</f>
        <v>390166.17801829701</v>
      </c>
      <c r="J22" s="21">
        <f>VLOOKUP(B22,RMS!B:E,4,FALSE)</f>
        <v>297946.12764811103</v>
      </c>
      <c r="K22" s="22">
        <f t="shared" si="1"/>
        <v>2.6881703000981361E-2</v>
      </c>
      <c r="L22" s="22">
        <f t="shared" si="2"/>
        <v>1.7851888958830386E-2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198337.0742</v>
      </c>
      <c r="F23" s="25">
        <f>VLOOKUP(C23,RA!B27:I62,8,0)</f>
        <v>64836.089399999997</v>
      </c>
      <c r="G23" s="16">
        <f t="shared" si="0"/>
        <v>133500.98480000001</v>
      </c>
      <c r="H23" s="27">
        <f>RA!J27</f>
        <v>32.6898486637049</v>
      </c>
      <c r="I23" s="20">
        <f>VLOOKUP(B23,RMS!B:D,3,FALSE)</f>
        <v>198337.060675894</v>
      </c>
      <c r="J23" s="21">
        <f>VLOOKUP(B23,RMS!B:E,4,FALSE)</f>
        <v>133500.99789187199</v>
      </c>
      <c r="K23" s="22">
        <f t="shared" si="1"/>
        <v>1.3524106005206704E-2</v>
      </c>
      <c r="L23" s="22">
        <f t="shared" si="2"/>
        <v>-1.3091871980577707E-2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664529.83149999997</v>
      </c>
      <c r="F24" s="25">
        <f>VLOOKUP(C24,RA!B28:I63,8,0)</f>
        <v>56026.817900000002</v>
      </c>
      <c r="G24" s="16">
        <f t="shared" si="0"/>
        <v>608503.01359999995</v>
      </c>
      <c r="H24" s="27">
        <f>RA!J28</f>
        <v>8.4310463194006395</v>
      </c>
      <c r="I24" s="20">
        <f>VLOOKUP(B24,RMS!B:D,3,FALSE)</f>
        <v>664529.83135840704</v>
      </c>
      <c r="J24" s="21">
        <f>VLOOKUP(B24,RMS!B:E,4,FALSE)</f>
        <v>608503.01305183198</v>
      </c>
      <c r="K24" s="22">
        <f t="shared" si="1"/>
        <v>1.4159292913973331E-4</v>
      </c>
      <c r="L24" s="22">
        <f t="shared" si="2"/>
        <v>5.4816796910017729E-4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565871.08129999996</v>
      </c>
      <c r="F25" s="25">
        <f>VLOOKUP(C25,RA!B29:I64,8,0)</f>
        <v>90905.570099999997</v>
      </c>
      <c r="G25" s="16">
        <f t="shared" si="0"/>
        <v>474965.51119999995</v>
      </c>
      <c r="H25" s="27">
        <f>RA!J29</f>
        <v>16.064713872841601</v>
      </c>
      <c r="I25" s="20">
        <f>VLOOKUP(B25,RMS!B:D,3,FALSE)</f>
        <v>565871.08000442502</v>
      </c>
      <c r="J25" s="21">
        <f>VLOOKUP(B25,RMS!B:E,4,FALSE)</f>
        <v>474965.52414008201</v>
      </c>
      <c r="K25" s="22">
        <f t="shared" si="1"/>
        <v>1.2955749407410622E-3</v>
      </c>
      <c r="L25" s="22">
        <f t="shared" si="2"/>
        <v>-1.294008205877617E-2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992582.87800000003</v>
      </c>
      <c r="F26" s="25">
        <f>VLOOKUP(C26,RA!B30:I65,8,0)</f>
        <v>120398.15180000001</v>
      </c>
      <c r="G26" s="16">
        <f t="shared" si="0"/>
        <v>872184.72620000003</v>
      </c>
      <c r="H26" s="27">
        <f>RA!J30</f>
        <v>12.129783262289999</v>
      </c>
      <c r="I26" s="20">
        <f>VLOOKUP(B26,RMS!B:D,3,FALSE)</f>
        <v>992582.87216017698</v>
      </c>
      <c r="J26" s="21">
        <f>VLOOKUP(B26,RMS!B:E,4,FALSE)</f>
        <v>872184.72580364102</v>
      </c>
      <c r="K26" s="22">
        <f t="shared" si="1"/>
        <v>5.8398230466991663E-3</v>
      </c>
      <c r="L26" s="22">
        <f t="shared" si="2"/>
        <v>3.9635901339352131E-4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585907.14359999995</v>
      </c>
      <c r="F27" s="25">
        <f>VLOOKUP(C27,RA!B31:I66,8,0)</f>
        <v>25254.760999999999</v>
      </c>
      <c r="G27" s="16">
        <f t="shared" si="0"/>
        <v>560652.3825999999</v>
      </c>
      <c r="H27" s="27">
        <f>RA!J31</f>
        <v>4.3103691900437902</v>
      </c>
      <c r="I27" s="20">
        <f>VLOOKUP(B27,RMS!B:D,3,FALSE)</f>
        <v>585907.11073008797</v>
      </c>
      <c r="J27" s="21">
        <f>VLOOKUP(B27,RMS!B:E,4,FALSE)</f>
        <v>560652.41880708002</v>
      </c>
      <c r="K27" s="22">
        <f t="shared" si="1"/>
        <v>3.2869911985471845E-2</v>
      </c>
      <c r="L27" s="22">
        <f t="shared" si="2"/>
        <v>-3.620708012022078E-2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110564.09</v>
      </c>
      <c r="F28" s="25">
        <f>VLOOKUP(C28,RA!B32:I67,8,0)</f>
        <v>34322.219599999997</v>
      </c>
      <c r="G28" s="16">
        <f t="shared" si="0"/>
        <v>76241.8704</v>
      </c>
      <c r="H28" s="27">
        <f>RA!J32</f>
        <v>31.0428273773157</v>
      </c>
      <c r="I28" s="20">
        <f>VLOOKUP(B28,RMS!B:D,3,FALSE)</f>
        <v>110563.98291065</v>
      </c>
      <c r="J28" s="21">
        <f>VLOOKUP(B28,RMS!B:E,4,FALSE)</f>
        <v>76241.859511374001</v>
      </c>
      <c r="K28" s="22">
        <f t="shared" si="1"/>
        <v>0.10708935000002384</v>
      </c>
      <c r="L28" s="22">
        <f t="shared" si="2"/>
        <v>1.0888625998632051E-2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26.923300000000001</v>
      </c>
      <c r="F29" s="25">
        <f>VLOOKUP(C29,RA!B33:I68,8,0)</f>
        <v>5.2422000000000004</v>
      </c>
      <c r="G29" s="16">
        <f t="shared" si="0"/>
        <v>21.681100000000001</v>
      </c>
      <c r="H29" s="27">
        <f>RA!J33</f>
        <v>19.470867241385701</v>
      </c>
      <c r="I29" s="20">
        <f>VLOOKUP(B29,RMS!B:D,3,FALSE)</f>
        <v>26.923300000000001</v>
      </c>
      <c r="J29" s="21">
        <f>VLOOKUP(B29,RMS!B:E,4,FALSE)</f>
        <v>21.681100000000001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76636.558199999999</v>
      </c>
      <c r="F31" s="25">
        <f>VLOOKUP(C31,RA!B35:I70,8,0)</f>
        <v>9450.3986999999997</v>
      </c>
      <c r="G31" s="16">
        <f t="shared" si="0"/>
        <v>67186.159499999994</v>
      </c>
      <c r="H31" s="27">
        <f>RA!J35</f>
        <v>12.331449796240999</v>
      </c>
      <c r="I31" s="20">
        <f>VLOOKUP(B31,RMS!B:D,3,FALSE)</f>
        <v>76636.558399999994</v>
      </c>
      <c r="J31" s="21">
        <f>VLOOKUP(B31,RMS!B:E,4,FALSE)</f>
        <v>67186.163100000005</v>
      </c>
      <c r="K31" s="22">
        <f t="shared" si="1"/>
        <v>-1.9999999494757503E-4</v>
      </c>
      <c r="L31" s="22">
        <f t="shared" si="2"/>
        <v>-3.6000000109197572E-3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164874.35870000001</v>
      </c>
      <c r="F35" s="25">
        <f>VLOOKUP(C35,RA!B8:I74,8,0)</f>
        <v>7430.6877000000004</v>
      </c>
      <c r="G35" s="16">
        <f t="shared" si="0"/>
        <v>157443.671</v>
      </c>
      <c r="H35" s="27">
        <f>RA!J39</f>
        <v>4.5068789098495499</v>
      </c>
      <c r="I35" s="20">
        <f>VLOOKUP(B35,RMS!B:D,3,FALSE)</f>
        <v>164874.358974359</v>
      </c>
      <c r="J35" s="21">
        <f>VLOOKUP(B35,RMS!B:E,4,FALSE)</f>
        <v>157443.670940171</v>
      </c>
      <c r="K35" s="22">
        <f t="shared" si="1"/>
        <v>-2.7435898664407432E-4</v>
      </c>
      <c r="L35" s="22">
        <f t="shared" si="2"/>
        <v>5.9829006204381585E-5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295904.88390000002</v>
      </c>
      <c r="F36" s="25">
        <f>VLOOKUP(C36,RA!B8:I75,8,0)</f>
        <v>16467.272799999999</v>
      </c>
      <c r="G36" s="16">
        <f t="shared" si="0"/>
        <v>279437.61110000004</v>
      </c>
      <c r="H36" s="27">
        <f>RA!J40</f>
        <v>5.5650561028134504</v>
      </c>
      <c r="I36" s="20">
        <f>VLOOKUP(B36,RMS!B:D,3,FALSE)</f>
        <v>295904.876737607</v>
      </c>
      <c r="J36" s="21">
        <f>VLOOKUP(B36,RMS!B:E,4,FALSE)</f>
        <v>279437.61111623899</v>
      </c>
      <c r="K36" s="22">
        <f t="shared" si="1"/>
        <v>7.1623930125497282E-3</v>
      </c>
      <c r="L36" s="22">
        <f t="shared" si="2"/>
        <v>-1.6238947864621878E-5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10530.020200000001</v>
      </c>
      <c r="F39" s="25">
        <f>VLOOKUP(C39,RA!B8:I78,8,0)</f>
        <v>1321.5668000000001</v>
      </c>
      <c r="G39" s="16">
        <f t="shared" si="0"/>
        <v>9208.4534000000003</v>
      </c>
      <c r="H39" s="27">
        <f>RA!J43</f>
        <v>12.550467851903999</v>
      </c>
      <c r="I39" s="20">
        <f>VLOOKUP(B39,RMS!B:D,3,FALSE)</f>
        <v>10530.0203464186</v>
      </c>
      <c r="J39" s="21">
        <f>VLOOKUP(B39,RMS!B:E,4,FALSE)</f>
        <v>9208.4534604039</v>
      </c>
      <c r="K39" s="22">
        <f t="shared" si="1"/>
        <v>-1.4641859888797626E-4</v>
      </c>
      <c r="L39" s="22">
        <f t="shared" si="2"/>
        <v>-6.0403899624361657E-5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13228950.288000001</v>
      </c>
      <c r="E7" s="44">
        <v>17314899</v>
      </c>
      <c r="F7" s="45">
        <v>76.402122172355703</v>
      </c>
      <c r="G7" s="44">
        <v>13870611.3969</v>
      </c>
      <c r="H7" s="45">
        <v>-4.6260477677531302</v>
      </c>
      <c r="I7" s="44">
        <v>1398258.6889</v>
      </c>
      <c r="J7" s="45">
        <v>10.5696873785093</v>
      </c>
      <c r="K7" s="44">
        <v>1832746.5928</v>
      </c>
      <c r="L7" s="45">
        <v>13.213163719730501</v>
      </c>
      <c r="M7" s="45">
        <v>-0.23706927384664001</v>
      </c>
      <c r="N7" s="44">
        <v>164481930.6133</v>
      </c>
      <c r="O7" s="44">
        <v>2309485062.2813001</v>
      </c>
      <c r="P7" s="44">
        <v>762419</v>
      </c>
      <c r="Q7" s="44">
        <v>767727</v>
      </c>
      <c r="R7" s="45">
        <v>-0.69139160144166001</v>
      </c>
      <c r="S7" s="44">
        <v>17.3512862192574</v>
      </c>
      <c r="T7" s="44">
        <v>17.282085681889502</v>
      </c>
      <c r="U7" s="46">
        <v>0.39882079341795501</v>
      </c>
    </row>
    <row r="8" spans="1:23" ht="12" thickBot="1">
      <c r="A8" s="70">
        <v>41739</v>
      </c>
      <c r="B8" s="60" t="s">
        <v>6</v>
      </c>
      <c r="C8" s="61"/>
      <c r="D8" s="47">
        <v>496041.97259999998</v>
      </c>
      <c r="E8" s="47">
        <v>555118</v>
      </c>
      <c r="F8" s="48">
        <v>89.357933376327196</v>
      </c>
      <c r="G8" s="47">
        <v>459188.85570000001</v>
      </c>
      <c r="H8" s="48">
        <v>8.0256993266572607</v>
      </c>
      <c r="I8" s="47">
        <v>89004.688299999994</v>
      </c>
      <c r="J8" s="48">
        <v>17.942975235237199</v>
      </c>
      <c r="K8" s="47">
        <v>104723.63400000001</v>
      </c>
      <c r="L8" s="48">
        <v>22.806222908079199</v>
      </c>
      <c r="M8" s="48">
        <v>-0.15009931473539201</v>
      </c>
      <c r="N8" s="47">
        <v>5142295.4360999996</v>
      </c>
      <c r="O8" s="47">
        <v>94125925.264599994</v>
      </c>
      <c r="P8" s="47">
        <v>22700</v>
      </c>
      <c r="Q8" s="47">
        <v>22415</v>
      </c>
      <c r="R8" s="48">
        <v>1.27146999776935</v>
      </c>
      <c r="S8" s="47">
        <v>21.852069277533001</v>
      </c>
      <c r="T8" s="47">
        <v>22.0606672674548</v>
      </c>
      <c r="U8" s="49">
        <v>-0.95459147265406097</v>
      </c>
    </row>
    <row r="9" spans="1:23" ht="12" thickBot="1">
      <c r="A9" s="71"/>
      <c r="B9" s="60" t="s">
        <v>7</v>
      </c>
      <c r="C9" s="61"/>
      <c r="D9" s="47">
        <v>132021.46739999999</v>
      </c>
      <c r="E9" s="47">
        <v>86804</v>
      </c>
      <c r="F9" s="48">
        <v>152.09145592369001</v>
      </c>
      <c r="G9" s="47">
        <v>71672.946500000005</v>
      </c>
      <c r="H9" s="48">
        <v>84.199860403395107</v>
      </c>
      <c r="I9" s="47">
        <v>14769.414699999999</v>
      </c>
      <c r="J9" s="48">
        <v>11.187131146824401</v>
      </c>
      <c r="K9" s="47">
        <v>15173.527</v>
      </c>
      <c r="L9" s="48">
        <v>21.170508177726401</v>
      </c>
      <c r="M9" s="48">
        <v>-2.6632720263389999E-2</v>
      </c>
      <c r="N9" s="47">
        <v>992283.20830000006</v>
      </c>
      <c r="O9" s="47">
        <v>15853675.8807</v>
      </c>
      <c r="P9" s="47">
        <v>3847</v>
      </c>
      <c r="Q9" s="47">
        <v>3972</v>
      </c>
      <c r="R9" s="48">
        <v>-3.14702920443102</v>
      </c>
      <c r="S9" s="47">
        <v>34.318031557057402</v>
      </c>
      <c r="T9" s="47">
        <v>17.2932145266868</v>
      </c>
      <c r="U9" s="49">
        <v>49.6089555779592</v>
      </c>
    </row>
    <row r="10" spans="1:23" ht="12" thickBot="1">
      <c r="A10" s="71"/>
      <c r="B10" s="60" t="s">
        <v>8</v>
      </c>
      <c r="C10" s="61"/>
      <c r="D10" s="47">
        <v>91392.436600000001</v>
      </c>
      <c r="E10" s="47">
        <v>111811</v>
      </c>
      <c r="F10" s="48">
        <v>81.738323241899295</v>
      </c>
      <c r="G10" s="47">
        <v>92235.891300000003</v>
      </c>
      <c r="H10" s="48">
        <v>-0.91445389437029301</v>
      </c>
      <c r="I10" s="47">
        <v>24825.040300000001</v>
      </c>
      <c r="J10" s="48">
        <v>27.1631233650685</v>
      </c>
      <c r="K10" s="47">
        <v>26535.5622</v>
      </c>
      <c r="L10" s="48">
        <v>28.769237035604998</v>
      </c>
      <c r="M10" s="48">
        <v>-6.4461490851698999E-2</v>
      </c>
      <c r="N10" s="47">
        <v>1399055.5156</v>
      </c>
      <c r="O10" s="47">
        <v>22367209.880899999</v>
      </c>
      <c r="P10" s="47">
        <v>74406</v>
      </c>
      <c r="Q10" s="47">
        <v>74821</v>
      </c>
      <c r="R10" s="48">
        <v>-0.55465711498108305</v>
      </c>
      <c r="S10" s="47">
        <v>1.22829390909335</v>
      </c>
      <c r="T10" s="47">
        <v>1.2616809117761101</v>
      </c>
      <c r="U10" s="49">
        <v>-2.7181607297391102</v>
      </c>
    </row>
    <row r="11" spans="1:23" ht="12" thickBot="1">
      <c r="A11" s="71"/>
      <c r="B11" s="60" t="s">
        <v>9</v>
      </c>
      <c r="C11" s="61"/>
      <c r="D11" s="47">
        <v>37295.313199999997</v>
      </c>
      <c r="E11" s="47">
        <v>40217</v>
      </c>
      <c r="F11" s="48">
        <v>92.735194569460702</v>
      </c>
      <c r="G11" s="47">
        <v>34526.580600000001</v>
      </c>
      <c r="H11" s="48">
        <v>8.0191335252005604</v>
      </c>
      <c r="I11" s="47">
        <v>7388.1013999999996</v>
      </c>
      <c r="J11" s="48">
        <v>19.809731481219998</v>
      </c>
      <c r="K11" s="47">
        <v>7573.7272999999996</v>
      </c>
      <c r="L11" s="48">
        <v>21.935932166998299</v>
      </c>
      <c r="M11" s="48">
        <v>-2.4509187173930001E-2</v>
      </c>
      <c r="N11" s="47">
        <v>434920.49550000002</v>
      </c>
      <c r="O11" s="47">
        <v>9673813.9434999991</v>
      </c>
      <c r="P11" s="47">
        <v>2363</v>
      </c>
      <c r="Q11" s="47">
        <v>2401</v>
      </c>
      <c r="R11" s="48">
        <v>-1.58267388588088</v>
      </c>
      <c r="S11" s="47">
        <v>15.7830356326703</v>
      </c>
      <c r="T11" s="47">
        <v>16.065923990004201</v>
      </c>
      <c r="U11" s="49">
        <v>-1.79235708464259</v>
      </c>
    </row>
    <row r="12" spans="1:23" ht="12" thickBot="1">
      <c r="A12" s="71"/>
      <c r="B12" s="60" t="s">
        <v>10</v>
      </c>
      <c r="C12" s="61"/>
      <c r="D12" s="47">
        <v>120825.2123</v>
      </c>
      <c r="E12" s="47">
        <v>108147</v>
      </c>
      <c r="F12" s="48">
        <v>111.723128981849</v>
      </c>
      <c r="G12" s="47">
        <v>87641.201400000005</v>
      </c>
      <c r="H12" s="48">
        <v>37.863482437382501</v>
      </c>
      <c r="I12" s="47">
        <v>26012.342400000001</v>
      </c>
      <c r="J12" s="48">
        <v>21.5289027056814</v>
      </c>
      <c r="K12" s="47">
        <v>14539.038200000001</v>
      </c>
      <c r="L12" s="48">
        <v>16.589273044812501</v>
      </c>
      <c r="M12" s="48">
        <v>0.78913777116288197</v>
      </c>
      <c r="N12" s="47">
        <v>1040801.9982</v>
      </c>
      <c r="O12" s="47">
        <v>26139089.769299999</v>
      </c>
      <c r="P12" s="47">
        <v>1034</v>
      </c>
      <c r="Q12" s="47">
        <v>876</v>
      </c>
      <c r="R12" s="48">
        <v>18.036529680365302</v>
      </c>
      <c r="S12" s="47">
        <v>116.852236266925</v>
      </c>
      <c r="T12" s="47">
        <v>97.824997945205496</v>
      </c>
      <c r="U12" s="49">
        <v>16.283161477761801</v>
      </c>
    </row>
    <row r="13" spans="1:23" ht="12" thickBot="1">
      <c r="A13" s="71"/>
      <c r="B13" s="60" t="s">
        <v>11</v>
      </c>
      <c r="C13" s="61"/>
      <c r="D13" s="47">
        <v>247731.17240000001</v>
      </c>
      <c r="E13" s="47">
        <v>224430</v>
      </c>
      <c r="F13" s="48">
        <v>110.382378648131</v>
      </c>
      <c r="G13" s="47">
        <v>194387.09270000001</v>
      </c>
      <c r="H13" s="48">
        <v>27.442192256214501</v>
      </c>
      <c r="I13" s="47">
        <v>64215.6561</v>
      </c>
      <c r="J13" s="48">
        <v>25.921508172703401</v>
      </c>
      <c r="K13" s="47">
        <v>53253.965799999998</v>
      </c>
      <c r="L13" s="48">
        <v>27.395834291419501</v>
      </c>
      <c r="M13" s="48">
        <v>0.20583800915724501</v>
      </c>
      <c r="N13" s="47">
        <v>2479249.1841000002</v>
      </c>
      <c r="O13" s="47">
        <v>46215556.038999997</v>
      </c>
      <c r="P13" s="47">
        <v>10691</v>
      </c>
      <c r="Q13" s="47">
        <v>9997</v>
      </c>
      <c r="R13" s="48">
        <v>6.9420826247874396</v>
      </c>
      <c r="S13" s="47">
        <v>23.171936432513299</v>
      </c>
      <c r="T13" s="47">
        <v>23.374982184655401</v>
      </c>
      <c r="U13" s="49">
        <v>-0.87625716017918498</v>
      </c>
    </row>
    <row r="14" spans="1:23" ht="12" thickBot="1">
      <c r="A14" s="71"/>
      <c r="B14" s="60" t="s">
        <v>12</v>
      </c>
      <c r="C14" s="61"/>
      <c r="D14" s="47">
        <v>115882.02009999999</v>
      </c>
      <c r="E14" s="47">
        <v>108253</v>
      </c>
      <c r="F14" s="48">
        <v>107.047398316906</v>
      </c>
      <c r="G14" s="47">
        <v>102170.0478</v>
      </c>
      <c r="H14" s="48">
        <v>13.4207359155214</v>
      </c>
      <c r="I14" s="47">
        <v>24303.31</v>
      </c>
      <c r="J14" s="48">
        <v>20.9724597301873</v>
      </c>
      <c r="K14" s="47">
        <v>21062.245699999999</v>
      </c>
      <c r="L14" s="48">
        <v>20.614892675033101</v>
      </c>
      <c r="M14" s="48">
        <v>0.15388028162638001</v>
      </c>
      <c r="N14" s="47">
        <v>1371389.1640999999</v>
      </c>
      <c r="O14" s="47">
        <v>20007802.270300001</v>
      </c>
      <c r="P14" s="47">
        <v>2137</v>
      </c>
      <c r="Q14" s="47">
        <v>1913</v>
      </c>
      <c r="R14" s="48">
        <v>11.7093570308416</v>
      </c>
      <c r="S14" s="47">
        <v>54.226495133364502</v>
      </c>
      <c r="T14" s="47">
        <v>61.6565075274438</v>
      </c>
      <c r="U14" s="49">
        <v>-13.7018119570625</v>
      </c>
    </row>
    <row r="15" spans="1:23" ht="12" thickBot="1">
      <c r="A15" s="71"/>
      <c r="B15" s="60" t="s">
        <v>13</v>
      </c>
      <c r="C15" s="61"/>
      <c r="D15" s="47">
        <v>116597.92329999999</v>
      </c>
      <c r="E15" s="47">
        <v>69374</v>
      </c>
      <c r="F15" s="48">
        <v>168.07150128290101</v>
      </c>
      <c r="G15" s="47">
        <v>62722.726600000002</v>
      </c>
      <c r="H15" s="48">
        <v>85.894219879146604</v>
      </c>
      <c r="I15" s="47">
        <v>21041.793799999999</v>
      </c>
      <c r="J15" s="48">
        <v>18.0464567502293</v>
      </c>
      <c r="K15" s="47">
        <v>15860.561600000001</v>
      </c>
      <c r="L15" s="48">
        <v>25.286785922345398</v>
      </c>
      <c r="M15" s="48">
        <v>0.32667394324801202</v>
      </c>
      <c r="N15" s="47">
        <v>1219266.8962000001</v>
      </c>
      <c r="O15" s="47">
        <v>14861568.0942</v>
      </c>
      <c r="P15" s="47">
        <v>4162</v>
      </c>
      <c r="Q15" s="47">
        <v>3689</v>
      </c>
      <c r="R15" s="48">
        <v>12.8219029547303</v>
      </c>
      <c r="S15" s="47">
        <v>28.014878255646298</v>
      </c>
      <c r="T15" s="47">
        <v>32.004012415288699</v>
      </c>
      <c r="U15" s="49">
        <v>-14.2393414072338</v>
      </c>
    </row>
    <row r="16" spans="1:23" ht="12" thickBot="1">
      <c r="A16" s="71"/>
      <c r="B16" s="60" t="s">
        <v>14</v>
      </c>
      <c r="C16" s="61"/>
      <c r="D16" s="47">
        <v>586901.89300000004</v>
      </c>
      <c r="E16" s="47">
        <v>656107</v>
      </c>
      <c r="F16" s="48">
        <v>89.452161461469004</v>
      </c>
      <c r="G16" s="47">
        <v>544579.42169999995</v>
      </c>
      <c r="H16" s="48">
        <v>7.7715884246751603</v>
      </c>
      <c r="I16" s="47">
        <v>41823.175499999998</v>
      </c>
      <c r="J16" s="48">
        <v>7.1260931339337201</v>
      </c>
      <c r="K16" s="47">
        <v>56664.544600000001</v>
      </c>
      <c r="L16" s="48">
        <v>10.4051938692637</v>
      </c>
      <c r="M16" s="48">
        <v>-0.26191632183345898</v>
      </c>
      <c r="N16" s="47">
        <v>9610956.9456999991</v>
      </c>
      <c r="O16" s="47">
        <v>114261652.0028</v>
      </c>
      <c r="P16" s="47">
        <v>36987</v>
      </c>
      <c r="Q16" s="47">
        <v>39041</v>
      </c>
      <c r="R16" s="48">
        <v>-5.2611357291053</v>
      </c>
      <c r="S16" s="47">
        <v>15.8677884932544</v>
      </c>
      <c r="T16" s="47">
        <v>15.1511074716324</v>
      </c>
      <c r="U16" s="49">
        <v>4.5165778578827904</v>
      </c>
    </row>
    <row r="17" spans="1:21" ht="12" thickBot="1">
      <c r="A17" s="71"/>
      <c r="B17" s="60" t="s">
        <v>15</v>
      </c>
      <c r="C17" s="61"/>
      <c r="D17" s="47">
        <v>866787.28619999997</v>
      </c>
      <c r="E17" s="47">
        <v>647792</v>
      </c>
      <c r="F17" s="48">
        <v>133.80642030157799</v>
      </c>
      <c r="G17" s="47">
        <v>1078333.2338</v>
      </c>
      <c r="H17" s="48">
        <v>-19.6178640302609</v>
      </c>
      <c r="I17" s="47">
        <v>60678.609799999998</v>
      </c>
      <c r="J17" s="48">
        <v>7.0004037629595803</v>
      </c>
      <c r="K17" s="47">
        <v>21927.355899999999</v>
      </c>
      <c r="L17" s="48">
        <v>2.0334489573996501</v>
      </c>
      <c r="M17" s="48">
        <v>1.7672561195579399</v>
      </c>
      <c r="N17" s="47">
        <v>9317820.4846999999</v>
      </c>
      <c r="O17" s="47">
        <v>133631680.7054</v>
      </c>
      <c r="P17" s="47">
        <v>10698</v>
      </c>
      <c r="Q17" s="47">
        <v>11153</v>
      </c>
      <c r="R17" s="48">
        <v>-4.0796198332287297</v>
      </c>
      <c r="S17" s="47">
        <v>81.023302131239504</v>
      </c>
      <c r="T17" s="47">
        <v>35.287185869272903</v>
      </c>
      <c r="U17" s="49">
        <v>56.448102038453598</v>
      </c>
    </row>
    <row r="18" spans="1:21" ht="12" thickBot="1">
      <c r="A18" s="71"/>
      <c r="B18" s="60" t="s">
        <v>16</v>
      </c>
      <c r="C18" s="61"/>
      <c r="D18" s="47">
        <v>1304179.0234999999</v>
      </c>
      <c r="E18" s="47">
        <v>1668473</v>
      </c>
      <c r="F18" s="48">
        <v>78.166025072026898</v>
      </c>
      <c r="G18" s="47">
        <v>1454981.6039</v>
      </c>
      <c r="H18" s="48">
        <v>-10.364569558527901</v>
      </c>
      <c r="I18" s="47">
        <v>162889.61780000001</v>
      </c>
      <c r="J18" s="48">
        <v>12.4898204053962</v>
      </c>
      <c r="K18" s="47">
        <v>239702.005</v>
      </c>
      <c r="L18" s="48">
        <v>16.4745728988938</v>
      </c>
      <c r="M18" s="48">
        <v>-0.32044949811746498</v>
      </c>
      <c r="N18" s="47">
        <v>18513945.146899998</v>
      </c>
      <c r="O18" s="47">
        <v>320423419.46139997</v>
      </c>
      <c r="P18" s="47">
        <v>66571</v>
      </c>
      <c r="Q18" s="47">
        <v>67290</v>
      </c>
      <c r="R18" s="48">
        <v>-1.06850943676624</v>
      </c>
      <c r="S18" s="47">
        <v>19.5907981478422</v>
      </c>
      <c r="T18" s="47">
        <v>18.9025611799673</v>
      </c>
      <c r="U18" s="49">
        <v>3.5130624218628399</v>
      </c>
    </row>
    <row r="19" spans="1:21" ht="12" thickBot="1">
      <c r="A19" s="71"/>
      <c r="B19" s="60" t="s">
        <v>17</v>
      </c>
      <c r="C19" s="61"/>
      <c r="D19" s="47">
        <v>426310.55680000002</v>
      </c>
      <c r="E19" s="47">
        <v>982715</v>
      </c>
      <c r="F19" s="48">
        <v>43.3808944404024</v>
      </c>
      <c r="G19" s="47">
        <v>841546.61069999996</v>
      </c>
      <c r="H19" s="48">
        <v>-49.342014883121699</v>
      </c>
      <c r="I19" s="47">
        <v>54592.764300000003</v>
      </c>
      <c r="J19" s="48">
        <v>12.8058673258734</v>
      </c>
      <c r="K19" s="47">
        <v>84168.154200000004</v>
      </c>
      <c r="L19" s="48">
        <v>10.0016033728647</v>
      </c>
      <c r="M19" s="48">
        <v>-0.35138456083666902</v>
      </c>
      <c r="N19" s="47">
        <v>7281050.1941</v>
      </c>
      <c r="O19" s="47">
        <v>98758663.159299999</v>
      </c>
      <c r="P19" s="47">
        <v>9419</v>
      </c>
      <c r="Q19" s="47">
        <v>11746</v>
      </c>
      <c r="R19" s="48">
        <v>-19.8109994891878</v>
      </c>
      <c r="S19" s="47">
        <v>45.260702494957002</v>
      </c>
      <c r="T19" s="47">
        <v>65.518610795164307</v>
      </c>
      <c r="U19" s="49">
        <v>-44.758271930190404</v>
      </c>
    </row>
    <row r="20" spans="1:21" ht="12" thickBot="1">
      <c r="A20" s="71"/>
      <c r="B20" s="60" t="s">
        <v>18</v>
      </c>
      <c r="C20" s="61"/>
      <c r="D20" s="47">
        <v>824428.45200000005</v>
      </c>
      <c r="E20" s="47">
        <v>753011</v>
      </c>
      <c r="F20" s="48">
        <v>109.484250827677</v>
      </c>
      <c r="G20" s="47">
        <v>616205.98800000001</v>
      </c>
      <c r="H20" s="48">
        <v>33.791048456997501</v>
      </c>
      <c r="I20" s="47">
        <v>51230.2791</v>
      </c>
      <c r="J20" s="48">
        <v>6.2140357936118402</v>
      </c>
      <c r="K20" s="47">
        <v>73508.048500000004</v>
      </c>
      <c r="L20" s="48">
        <v>11.929135699992599</v>
      </c>
      <c r="M20" s="48">
        <v>-0.30306571667454901</v>
      </c>
      <c r="N20" s="47">
        <v>7955938.4362000003</v>
      </c>
      <c r="O20" s="47">
        <v>133050446.22570001</v>
      </c>
      <c r="P20" s="47">
        <v>32102</v>
      </c>
      <c r="Q20" s="47">
        <v>30986</v>
      </c>
      <c r="R20" s="48">
        <v>3.6016265410185202</v>
      </c>
      <c r="S20" s="47">
        <v>25.681529250514</v>
      </c>
      <c r="T20" s="47">
        <v>25.110826992835499</v>
      </c>
      <c r="U20" s="49">
        <v>2.2222284822353</v>
      </c>
    </row>
    <row r="21" spans="1:21" ht="12" thickBot="1">
      <c r="A21" s="71"/>
      <c r="B21" s="60" t="s">
        <v>19</v>
      </c>
      <c r="C21" s="61"/>
      <c r="D21" s="47">
        <v>285637.59529999999</v>
      </c>
      <c r="E21" s="47">
        <v>329858</v>
      </c>
      <c r="F21" s="48">
        <v>86.594108768015303</v>
      </c>
      <c r="G21" s="47">
        <v>295693.6372</v>
      </c>
      <c r="H21" s="48">
        <v>-3.4008313453151402</v>
      </c>
      <c r="I21" s="47">
        <v>36310.058400000002</v>
      </c>
      <c r="J21" s="48">
        <v>12.7119325318028</v>
      </c>
      <c r="K21" s="47">
        <v>49551.946600000003</v>
      </c>
      <c r="L21" s="48">
        <v>16.757867050918101</v>
      </c>
      <c r="M21" s="48">
        <v>-0.26723245217575398</v>
      </c>
      <c r="N21" s="47">
        <v>3403340.6765000001</v>
      </c>
      <c r="O21" s="47">
        <v>56654392.822300002</v>
      </c>
      <c r="P21" s="47">
        <v>26169</v>
      </c>
      <c r="Q21" s="47">
        <v>25628</v>
      </c>
      <c r="R21" s="48">
        <v>2.1109723739659798</v>
      </c>
      <c r="S21" s="47">
        <v>10.915113122396701</v>
      </c>
      <c r="T21" s="47">
        <v>10.749253254253199</v>
      </c>
      <c r="U21" s="49">
        <v>1.5195432817204699</v>
      </c>
    </row>
    <row r="22" spans="1:21" ht="12" thickBot="1">
      <c r="A22" s="71"/>
      <c r="B22" s="60" t="s">
        <v>20</v>
      </c>
      <c r="C22" s="61"/>
      <c r="D22" s="47">
        <v>877048.09710000001</v>
      </c>
      <c r="E22" s="47">
        <v>910756</v>
      </c>
      <c r="F22" s="48">
        <v>96.298909598180003</v>
      </c>
      <c r="G22" s="47">
        <v>797437.82920000004</v>
      </c>
      <c r="H22" s="48">
        <v>9.9832569994661604</v>
      </c>
      <c r="I22" s="47">
        <v>107998.7754</v>
      </c>
      <c r="J22" s="48">
        <v>12.313894272971201</v>
      </c>
      <c r="K22" s="47">
        <v>109210.96520000001</v>
      </c>
      <c r="L22" s="48">
        <v>13.6952325561934</v>
      </c>
      <c r="M22" s="48">
        <v>-1.1099524647366001E-2</v>
      </c>
      <c r="N22" s="47">
        <v>11269721.9044</v>
      </c>
      <c r="O22" s="47">
        <v>150969161.16100001</v>
      </c>
      <c r="P22" s="47">
        <v>54308</v>
      </c>
      <c r="Q22" s="47">
        <v>56747</v>
      </c>
      <c r="R22" s="48">
        <v>-4.2980245651752496</v>
      </c>
      <c r="S22" s="47">
        <v>16.1495193544229</v>
      </c>
      <c r="T22" s="47">
        <v>17.190157356336002</v>
      </c>
      <c r="U22" s="49">
        <v>-6.4437707344404398</v>
      </c>
    </row>
    <row r="23" spans="1:21" ht="12" thickBot="1">
      <c r="A23" s="71"/>
      <c r="B23" s="60" t="s">
        <v>21</v>
      </c>
      <c r="C23" s="61"/>
      <c r="D23" s="47">
        <v>2291587.3017000002</v>
      </c>
      <c r="E23" s="47">
        <v>2109307</v>
      </c>
      <c r="F23" s="48">
        <v>108.64171510832701</v>
      </c>
      <c r="G23" s="47">
        <v>1753440.3447</v>
      </c>
      <c r="H23" s="48">
        <v>30.690919062437398</v>
      </c>
      <c r="I23" s="47">
        <v>49624.303200000002</v>
      </c>
      <c r="J23" s="48">
        <v>2.1654991351709101</v>
      </c>
      <c r="K23" s="47">
        <v>316626.0638</v>
      </c>
      <c r="L23" s="48">
        <v>18.057418648831899</v>
      </c>
      <c r="M23" s="48">
        <v>-0.84327157845304301</v>
      </c>
      <c r="N23" s="47">
        <v>24107404.637800001</v>
      </c>
      <c r="O23" s="47">
        <v>308256664.35759997</v>
      </c>
      <c r="P23" s="47">
        <v>73484</v>
      </c>
      <c r="Q23" s="47">
        <v>71539</v>
      </c>
      <c r="R23" s="48">
        <v>2.7187967402395801</v>
      </c>
      <c r="S23" s="47">
        <v>31.1848470646671</v>
      </c>
      <c r="T23" s="47">
        <v>30.398358264722699</v>
      </c>
      <c r="U23" s="49">
        <v>2.5220223088267302</v>
      </c>
    </row>
    <row r="24" spans="1:21" ht="12" thickBot="1">
      <c r="A24" s="71"/>
      <c r="B24" s="60" t="s">
        <v>22</v>
      </c>
      <c r="C24" s="61"/>
      <c r="D24" s="47">
        <v>190218.82449999999</v>
      </c>
      <c r="E24" s="47">
        <v>219025</v>
      </c>
      <c r="F24" s="48">
        <v>86.847996575733404</v>
      </c>
      <c r="G24" s="47">
        <v>194115.34280000001</v>
      </c>
      <c r="H24" s="48">
        <v>-2.00732113381406</v>
      </c>
      <c r="I24" s="47">
        <v>30135.5275</v>
      </c>
      <c r="J24" s="48">
        <v>15.842557948306499</v>
      </c>
      <c r="K24" s="47">
        <v>31349.1358</v>
      </c>
      <c r="L24" s="48">
        <v>16.149746510403101</v>
      </c>
      <c r="M24" s="48">
        <v>-3.8712655677098001E-2</v>
      </c>
      <c r="N24" s="47">
        <v>2486600.7341</v>
      </c>
      <c r="O24" s="47">
        <v>37142580.192400001</v>
      </c>
      <c r="P24" s="47">
        <v>22108</v>
      </c>
      <c r="Q24" s="47">
        <v>22342</v>
      </c>
      <c r="R24" s="48">
        <v>-1.0473547578551601</v>
      </c>
      <c r="S24" s="47">
        <v>8.6040720327483307</v>
      </c>
      <c r="T24" s="47">
        <v>8.5935451571032093</v>
      </c>
      <c r="U24" s="49">
        <v>0.12234760012521601</v>
      </c>
    </row>
    <row r="25" spans="1:21" ht="12" thickBot="1">
      <c r="A25" s="71"/>
      <c r="B25" s="60" t="s">
        <v>23</v>
      </c>
      <c r="C25" s="61"/>
      <c r="D25" s="47">
        <v>162132.69219999999</v>
      </c>
      <c r="E25" s="47">
        <v>194237</v>
      </c>
      <c r="F25" s="48">
        <v>83.471579668137394</v>
      </c>
      <c r="G25" s="47">
        <v>166836.63630000001</v>
      </c>
      <c r="H25" s="48">
        <v>-2.8194910927966301</v>
      </c>
      <c r="I25" s="47">
        <v>12776.3935</v>
      </c>
      <c r="J25" s="48">
        <v>7.8802080731747699</v>
      </c>
      <c r="K25" s="47">
        <v>21137.902099999999</v>
      </c>
      <c r="L25" s="48">
        <v>12.669820351682599</v>
      </c>
      <c r="M25" s="48">
        <v>-0.39556946382110503</v>
      </c>
      <c r="N25" s="47">
        <v>1929474.9206999999</v>
      </c>
      <c r="O25" s="47">
        <v>39099799.973099999</v>
      </c>
      <c r="P25" s="47">
        <v>13343</v>
      </c>
      <c r="Q25" s="47">
        <v>12155</v>
      </c>
      <c r="R25" s="48">
        <v>9.7737556561086105</v>
      </c>
      <c r="S25" s="47">
        <v>12.151142336805799</v>
      </c>
      <c r="T25" s="47">
        <v>12.270997400246801</v>
      </c>
      <c r="U25" s="49">
        <v>-0.98636868961658497</v>
      </c>
    </row>
    <row r="26" spans="1:21" ht="12" thickBot="1">
      <c r="A26" s="71"/>
      <c r="B26" s="60" t="s">
        <v>24</v>
      </c>
      <c r="C26" s="61"/>
      <c r="D26" s="47">
        <v>390166.20490000001</v>
      </c>
      <c r="E26" s="47">
        <v>561508</v>
      </c>
      <c r="F26" s="48">
        <v>69.485422273591794</v>
      </c>
      <c r="G26" s="47">
        <v>484969.4657</v>
      </c>
      <c r="H26" s="48">
        <v>-19.548294790716799</v>
      </c>
      <c r="I26" s="47">
        <v>92220.059399999998</v>
      </c>
      <c r="J26" s="48">
        <v>23.636096166667301</v>
      </c>
      <c r="K26" s="47">
        <v>87587.437999999995</v>
      </c>
      <c r="L26" s="48">
        <v>18.060402601548802</v>
      </c>
      <c r="M26" s="48">
        <v>5.2891390658099002E-2</v>
      </c>
      <c r="N26" s="47">
        <v>5200145.6372999996</v>
      </c>
      <c r="O26" s="47">
        <v>74730487.136099994</v>
      </c>
      <c r="P26" s="47">
        <v>30921</v>
      </c>
      <c r="Q26" s="47">
        <v>34901</v>
      </c>
      <c r="R26" s="48">
        <v>-11.4036847081746</v>
      </c>
      <c r="S26" s="47">
        <v>12.6181625723618</v>
      </c>
      <c r="T26" s="47">
        <v>13.109872602504201</v>
      </c>
      <c r="U26" s="49">
        <v>-3.8968433583144502</v>
      </c>
    </row>
    <row r="27" spans="1:21" ht="12" thickBot="1">
      <c r="A27" s="71"/>
      <c r="B27" s="60" t="s">
        <v>25</v>
      </c>
      <c r="C27" s="61"/>
      <c r="D27" s="47">
        <v>198337.0742</v>
      </c>
      <c r="E27" s="47">
        <v>286440</v>
      </c>
      <c r="F27" s="48">
        <v>69.242101033375206</v>
      </c>
      <c r="G27" s="47">
        <v>246864.67939999999</v>
      </c>
      <c r="H27" s="48">
        <v>-19.6575732575213</v>
      </c>
      <c r="I27" s="47">
        <v>64836.089399999997</v>
      </c>
      <c r="J27" s="48">
        <v>32.6898486637049</v>
      </c>
      <c r="K27" s="47">
        <v>71593.397800000006</v>
      </c>
      <c r="L27" s="48">
        <v>29.001069725327401</v>
      </c>
      <c r="M27" s="48">
        <v>-9.4384518791479993E-2</v>
      </c>
      <c r="N27" s="47">
        <v>2652431.4213</v>
      </c>
      <c r="O27" s="47">
        <v>30140102.112199999</v>
      </c>
      <c r="P27" s="47">
        <v>28941</v>
      </c>
      <c r="Q27" s="47">
        <v>29262</v>
      </c>
      <c r="R27" s="48">
        <v>-1.0969858519581801</v>
      </c>
      <c r="S27" s="47">
        <v>6.85315207491103</v>
      </c>
      <c r="T27" s="47">
        <v>7.0158798236620896</v>
      </c>
      <c r="U27" s="49">
        <v>-2.3744949327302902</v>
      </c>
    </row>
    <row r="28" spans="1:21" ht="12" thickBot="1">
      <c r="A28" s="71"/>
      <c r="B28" s="60" t="s">
        <v>26</v>
      </c>
      <c r="C28" s="61"/>
      <c r="D28" s="47">
        <v>664529.83149999997</v>
      </c>
      <c r="E28" s="47">
        <v>822752</v>
      </c>
      <c r="F28" s="48">
        <v>80.769154192271799</v>
      </c>
      <c r="G28" s="47">
        <v>653191.34959999996</v>
      </c>
      <c r="H28" s="48">
        <v>1.7358591639254899</v>
      </c>
      <c r="I28" s="47">
        <v>56026.817900000002</v>
      </c>
      <c r="J28" s="48">
        <v>8.4310463194006395</v>
      </c>
      <c r="K28" s="47">
        <v>66644.626900000003</v>
      </c>
      <c r="L28" s="48">
        <v>10.2029255195758</v>
      </c>
      <c r="M28" s="48">
        <v>-0.159319805570102</v>
      </c>
      <c r="N28" s="47">
        <v>7841326.2340000002</v>
      </c>
      <c r="O28" s="47">
        <v>103727909.30589999</v>
      </c>
      <c r="P28" s="47">
        <v>40399</v>
      </c>
      <c r="Q28" s="47">
        <v>39298</v>
      </c>
      <c r="R28" s="48">
        <v>2.8016692961473799</v>
      </c>
      <c r="S28" s="47">
        <v>16.449165363003999</v>
      </c>
      <c r="T28" s="47">
        <v>16.881132856633901</v>
      </c>
      <c r="U28" s="49">
        <v>-2.6260754518367802</v>
      </c>
    </row>
    <row r="29" spans="1:21" ht="12" thickBot="1">
      <c r="A29" s="71"/>
      <c r="B29" s="60" t="s">
        <v>27</v>
      </c>
      <c r="C29" s="61"/>
      <c r="D29" s="47">
        <v>565871.08129999996</v>
      </c>
      <c r="E29" s="47">
        <v>790502</v>
      </c>
      <c r="F29" s="48">
        <v>71.583763393387997</v>
      </c>
      <c r="G29" s="47">
        <v>734148.47959999996</v>
      </c>
      <c r="H29" s="48">
        <v>-22.921439324056902</v>
      </c>
      <c r="I29" s="47">
        <v>90905.570099999997</v>
      </c>
      <c r="J29" s="48">
        <v>16.064713872841601</v>
      </c>
      <c r="K29" s="47">
        <v>131126.55910000001</v>
      </c>
      <c r="L29" s="48">
        <v>17.861040749065399</v>
      </c>
      <c r="M29" s="48">
        <v>-0.30673411455360899</v>
      </c>
      <c r="N29" s="47">
        <v>6179038.4146999996</v>
      </c>
      <c r="O29" s="47">
        <v>71420394.498799995</v>
      </c>
      <c r="P29" s="47">
        <v>82363</v>
      </c>
      <c r="Q29" s="47">
        <v>83306</v>
      </c>
      <c r="R29" s="48">
        <v>-1.131971286582</v>
      </c>
      <c r="S29" s="47">
        <v>6.8704525247987602</v>
      </c>
      <c r="T29" s="47">
        <v>6.93118235781336</v>
      </c>
      <c r="U29" s="49">
        <v>-0.883927700473919</v>
      </c>
    </row>
    <row r="30" spans="1:21" ht="12" thickBot="1">
      <c r="A30" s="71"/>
      <c r="B30" s="60" t="s">
        <v>28</v>
      </c>
      <c r="C30" s="61"/>
      <c r="D30" s="47">
        <v>992582.87800000003</v>
      </c>
      <c r="E30" s="47">
        <v>1142512</v>
      </c>
      <c r="F30" s="48">
        <v>86.877238751102794</v>
      </c>
      <c r="G30" s="47">
        <v>967814.38600000006</v>
      </c>
      <c r="H30" s="48">
        <v>2.5592192426864702</v>
      </c>
      <c r="I30" s="47">
        <v>120398.15180000001</v>
      </c>
      <c r="J30" s="48">
        <v>12.129783262289999</v>
      </c>
      <c r="K30" s="47">
        <v>147387.26740000001</v>
      </c>
      <c r="L30" s="48">
        <v>15.228877513296201</v>
      </c>
      <c r="M30" s="48">
        <v>-0.183117009196956</v>
      </c>
      <c r="N30" s="47">
        <v>11322888.116800001</v>
      </c>
      <c r="O30" s="47">
        <v>123680663.976</v>
      </c>
      <c r="P30" s="47">
        <v>60039</v>
      </c>
      <c r="Q30" s="47">
        <v>53798</v>
      </c>
      <c r="R30" s="48">
        <v>11.6008030038291</v>
      </c>
      <c r="S30" s="47">
        <v>16.532301970385902</v>
      </c>
      <c r="T30" s="47">
        <v>17.1350929551284</v>
      </c>
      <c r="U30" s="49">
        <v>-3.6461406634254399</v>
      </c>
    </row>
    <row r="31" spans="1:21" ht="12" thickBot="1">
      <c r="A31" s="71"/>
      <c r="B31" s="60" t="s">
        <v>29</v>
      </c>
      <c r="C31" s="61"/>
      <c r="D31" s="47">
        <v>585907.14359999995</v>
      </c>
      <c r="E31" s="47">
        <v>1421084</v>
      </c>
      <c r="F31" s="48">
        <v>41.229592592696797</v>
      </c>
      <c r="G31" s="47">
        <v>1181384.8322000001</v>
      </c>
      <c r="H31" s="48">
        <v>-50.405056199264799</v>
      </c>
      <c r="I31" s="47">
        <v>25254.760999999999</v>
      </c>
      <c r="J31" s="48">
        <v>4.3103691900437902</v>
      </c>
      <c r="K31" s="47">
        <v>-16169.9509</v>
      </c>
      <c r="L31" s="48">
        <v>-1.3687285005926499</v>
      </c>
      <c r="M31" s="48">
        <v>-2.56183288101388</v>
      </c>
      <c r="N31" s="47">
        <v>13338457.8649</v>
      </c>
      <c r="O31" s="47">
        <v>122265639.71430001</v>
      </c>
      <c r="P31" s="47">
        <v>21672</v>
      </c>
      <c r="Q31" s="47">
        <v>26192</v>
      </c>
      <c r="R31" s="48">
        <v>-17.257177764202801</v>
      </c>
      <c r="S31" s="47">
        <v>27.035213344407499</v>
      </c>
      <c r="T31" s="47">
        <v>34.884093452199103</v>
      </c>
      <c r="U31" s="49">
        <v>-29.0320627686677</v>
      </c>
    </row>
    <row r="32" spans="1:21" ht="12" thickBot="1">
      <c r="A32" s="71"/>
      <c r="B32" s="60" t="s">
        <v>30</v>
      </c>
      <c r="C32" s="61"/>
      <c r="D32" s="47">
        <v>110564.09</v>
      </c>
      <c r="E32" s="47">
        <v>141172</v>
      </c>
      <c r="F32" s="48">
        <v>78.318710509166095</v>
      </c>
      <c r="G32" s="47">
        <v>125097.0481</v>
      </c>
      <c r="H32" s="48">
        <v>-11.6173469484129</v>
      </c>
      <c r="I32" s="47">
        <v>34322.219599999997</v>
      </c>
      <c r="J32" s="48">
        <v>31.0428273773157</v>
      </c>
      <c r="K32" s="47">
        <v>35386.771399999998</v>
      </c>
      <c r="L32" s="48">
        <v>28.287455169775502</v>
      </c>
      <c r="M32" s="48">
        <v>-3.0083326561971001E-2</v>
      </c>
      <c r="N32" s="47">
        <v>1322208.3254</v>
      </c>
      <c r="O32" s="47">
        <v>17522200.8138</v>
      </c>
      <c r="P32" s="47">
        <v>24000</v>
      </c>
      <c r="Q32" s="47">
        <v>24412</v>
      </c>
      <c r="R32" s="48">
        <v>-1.68769457643781</v>
      </c>
      <c r="S32" s="47">
        <v>4.6068370833333301</v>
      </c>
      <c r="T32" s="47">
        <v>4.6706334343765397</v>
      </c>
      <c r="U32" s="49">
        <v>-1.38481890913845</v>
      </c>
    </row>
    <row r="33" spans="1:21" ht="12" thickBot="1">
      <c r="A33" s="71"/>
      <c r="B33" s="60" t="s">
        <v>31</v>
      </c>
      <c r="C33" s="61"/>
      <c r="D33" s="47">
        <v>26.923300000000001</v>
      </c>
      <c r="E33" s="50"/>
      <c r="F33" s="50"/>
      <c r="G33" s="47">
        <v>95.128299999999996</v>
      </c>
      <c r="H33" s="48">
        <v>-71.697906932006603</v>
      </c>
      <c r="I33" s="47">
        <v>5.2422000000000004</v>
      </c>
      <c r="J33" s="48">
        <v>19.470867241385701</v>
      </c>
      <c r="K33" s="47">
        <v>-143.32339999999999</v>
      </c>
      <c r="L33" s="48">
        <v>-150.66326214175999</v>
      </c>
      <c r="M33" s="48">
        <v>-1.0365760231755601</v>
      </c>
      <c r="N33" s="47">
        <v>384.61829999999998</v>
      </c>
      <c r="O33" s="47">
        <v>4471.3919999999998</v>
      </c>
      <c r="P33" s="47">
        <v>6</v>
      </c>
      <c r="Q33" s="47">
        <v>4</v>
      </c>
      <c r="R33" s="48">
        <v>50</v>
      </c>
      <c r="S33" s="47">
        <v>4.4872166666666704</v>
      </c>
      <c r="T33" s="47">
        <v>3.8462000000000001</v>
      </c>
      <c r="U33" s="49">
        <v>14.2853959210052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76636.558199999999</v>
      </c>
      <c r="E35" s="47">
        <v>111713</v>
      </c>
      <c r="F35" s="48">
        <v>68.601289196422996</v>
      </c>
      <c r="G35" s="47">
        <v>52000.139499999997</v>
      </c>
      <c r="H35" s="48">
        <v>47.377601169704498</v>
      </c>
      <c r="I35" s="47">
        <v>9450.3986999999997</v>
      </c>
      <c r="J35" s="48">
        <v>12.331449796240999</v>
      </c>
      <c r="K35" s="47">
        <v>4418.1623</v>
      </c>
      <c r="L35" s="48">
        <v>8.4964431681957304</v>
      </c>
      <c r="M35" s="48">
        <v>1.13898857902979</v>
      </c>
      <c r="N35" s="47">
        <v>908913.0993</v>
      </c>
      <c r="O35" s="47">
        <v>21109550.552900001</v>
      </c>
      <c r="P35" s="47">
        <v>5652</v>
      </c>
      <c r="Q35" s="47">
        <v>5835</v>
      </c>
      <c r="R35" s="48">
        <v>-3.1362467866323902</v>
      </c>
      <c r="S35" s="47">
        <v>13.5591928874735</v>
      </c>
      <c r="T35" s="47">
        <v>12.864832990574101</v>
      </c>
      <c r="U35" s="49">
        <v>5.1209530143996798</v>
      </c>
    </row>
    <row r="36" spans="1:21" ht="12" customHeight="1" thickBot="1">
      <c r="A36" s="71"/>
      <c r="B36" s="60" t="s">
        <v>37</v>
      </c>
      <c r="C36" s="61"/>
      <c r="D36" s="50"/>
      <c r="E36" s="47">
        <v>595442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417475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312564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164874.35870000001</v>
      </c>
      <c r="E39" s="47">
        <v>350795</v>
      </c>
      <c r="F39" s="48">
        <v>47.000202026824802</v>
      </c>
      <c r="G39" s="47">
        <v>242048.29250000001</v>
      </c>
      <c r="H39" s="48">
        <v>-31.883692713923999</v>
      </c>
      <c r="I39" s="47">
        <v>7430.6877000000004</v>
      </c>
      <c r="J39" s="48">
        <v>4.5068789098495499</v>
      </c>
      <c r="K39" s="47">
        <v>11356.6939</v>
      </c>
      <c r="L39" s="48">
        <v>4.69191242074141</v>
      </c>
      <c r="M39" s="48">
        <v>-0.34569974629676298</v>
      </c>
      <c r="N39" s="47">
        <v>2075895.5493000001</v>
      </c>
      <c r="O39" s="47">
        <v>33519664.7181</v>
      </c>
      <c r="P39" s="47">
        <v>272</v>
      </c>
      <c r="Q39" s="47">
        <v>295</v>
      </c>
      <c r="R39" s="48">
        <v>-7.7966101694915197</v>
      </c>
      <c r="S39" s="47">
        <v>606.15573051470597</v>
      </c>
      <c r="T39" s="47">
        <v>574.30363355932195</v>
      </c>
      <c r="U39" s="49">
        <v>5.2547712331841501</v>
      </c>
    </row>
    <row r="40" spans="1:21" ht="12" thickBot="1">
      <c r="A40" s="71"/>
      <c r="B40" s="60" t="s">
        <v>34</v>
      </c>
      <c r="C40" s="61"/>
      <c r="D40" s="47">
        <v>295904.88390000002</v>
      </c>
      <c r="E40" s="47">
        <v>300322</v>
      </c>
      <c r="F40" s="48">
        <v>98.529206618229793</v>
      </c>
      <c r="G40" s="47">
        <v>317100.43209999998</v>
      </c>
      <c r="H40" s="48">
        <v>-6.6841751238345104</v>
      </c>
      <c r="I40" s="47">
        <v>16467.272799999999</v>
      </c>
      <c r="J40" s="48">
        <v>5.5650561028134504</v>
      </c>
      <c r="K40" s="47">
        <v>29399.259099999999</v>
      </c>
      <c r="L40" s="48">
        <v>9.2712768965034797</v>
      </c>
      <c r="M40" s="48">
        <v>-0.439874564730102</v>
      </c>
      <c r="N40" s="47">
        <v>3481234.7256</v>
      </c>
      <c r="O40" s="47">
        <v>65200279.8191</v>
      </c>
      <c r="P40" s="47">
        <v>1600</v>
      </c>
      <c r="Q40" s="47">
        <v>1680</v>
      </c>
      <c r="R40" s="48">
        <v>-4.7619047619047699</v>
      </c>
      <c r="S40" s="47">
        <v>184.9405524375</v>
      </c>
      <c r="T40" s="47">
        <v>194.15623982142901</v>
      </c>
      <c r="U40" s="49">
        <v>-4.9830538854062301</v>
      </c>
    </row>
    <row r="41" spans="1:21" ht="12" thickBot="1">
      <c r="A41" s="71"/>
      <c r="B41" s="60" t="s">
        <v>40</v>
      </c>
      <c r="C41" s="61"/>
      <c r="D41" s="50"/>
      <c r="E41" s="47">
        <v>198396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86787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10530.020200000001</v>
      </c>
      <c r="E43" s="52">
        <v>0</v>
      </c>
      <c r="F43" s="53"/>
      <c r="G43" s="52">
        <v>18181.172999999999</v>
      </c>
      <c r="H43" s="54">
        <v>-42.082833709354198</v>
      </c>
      <c r="I43" s="52">
        <v>1321.5668000000001</v>
      </c>
      <c r="J43" s="54">
        <v>12.550467851903999</v>
      </c>
      <c r="K43" s="52">
        <v>1591.3077000000001</v>
      </c>
      <c r="L43" s="54">
        <v>8.7525029325665606</v>
      </c>
      <c r="M43" s="54">
        <v>-0.169508951662837</v>
      </c>
      <c r="N43" s="52">
        <v>203490.62719999999</v>
      </c>
      <c r="O43" s="52">
        <v>4670594.0385999996</v>
      </c>
      <c r="P43" s="52">
        <v>25</v>
      </c>
      <c r="Q43" s="52">
        <v>33</v>
      </c>
      <c r="R43" s="54">
        <v>-24.2424242424242</v>
      </c>
      <c r="S43" s="52">
        <v>421.20080799999999</v>
      </c>
      <c r="T43" s="52">
        <v>637.30677878787901</v>
      </c>
      <c r="U43" s="55">
        <v>-51.307112114532998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46112</v>
      </c>
      <c r="D2" s="32">
        <v>496042.366670085</v>
      </c>
      <c r="E2" s="32">
        <v>407037.286101709</v>
      </c>
      <c r="F2" s="32">
        <v>89005.080568376099</v>
      </c>
      <c r="G2" s="32">
        <v>407037.286101709</v>
      </c>
      <c r="H2" s="32">
        <v>0.17943040060441601</v>
      </c>
    </row>
    <row r="3" spans="1:8" ht="14.25">
      <c r="A3" s="32">
        <v>2</v>
      </c>
      <c r="B3" s="33">
        <v>13</v>
      </c>
      <c r="C3" s="32">
        <v>13837</v>
      </c>
      <c r="D3" s="32">
        <v>132021.47983375701</v>
      </c>
      <c r="E3" s="32">
        <v>117252.054426829</v>
      </c>
      <c r="F3" s="32">
        <v>14769.4254069284</v>
      </c>
      <c r="G3" s="32">
        <v>117252.054426829</v>
      </c>
      <c r="H3" s="32">
        <v>0.111871382032122</v>
      </c>
    </row>
    <row r="4" spans="1:8" ht="14.25">
      <c r="A4" s="32">
        <v>3</v>
      </c>
      <c r="B4" s="33">
        <v>14</v>
      </c>
      <c r="C4" s="32">
        <v>101103</v>
      </c>
      <c r="D4" s="32">
        <v>91394.200933333297</v>
      </c>
      <c r="E4" s="32">
        <v>66567.396353846198</v>
      </c>
      <c r="F4" s="32">
        <v>24826.804579487201</v>
      </c>
      <c r="G4" s="32">
        <v>66567.396353846198</v>
      </c>
      <c r="H4" s="32">
        <v>0.27164529396779602</v>
      </c>
    </row>
    <row r="5" spans="1:8" ht="14.25">
      <c r="A5" s="32">
        <v>4</v>
      </c>
      <c r="B5" s="33">
        <v>15</v>
      </c>
      <c r="C5" s="32">
        <v>3501</v>
      </c>
      <c r="D5" s="32">
        <v>37295.326866666699</v>
      </c>
      <c r="E5" s="32">
        <v>29907.211741880299</v>
      </c>
      <c r="F5" s="32">
        <v>7388.1151247863199</v>
      </c>
      <c r="G5" s="32">
        <v>29907.211741880299</v>
      </c>
      <c r="H5" s="32">
        <v>0.19809761022337599</v>
      </c>
    </row>
    <row r="6" spans="1:8" ht="14.25">
      <c r="A6" s="32">
        <v>5</v>
      </c>
      <c r="B6" s="33">
        <v>16</v>
      </c>
      <c r="C6" s="32">
        <v>1685</v>
      </c>
      <c r="D6" s="32">
        <v>120825.213081197</v>
      </c>
      <c r="E6" s="32">
        <v>94812.869784615395</v>
      </c>
      <c r="F6" s="32">
        <v>26012.343296581199</v>
      </c>
      <c r="G6" s="32">
        <v>94812.869784615395</v>
      </c>
      <c r="H6" s="32">
        <v>0.215289033085342</v>
      </c>
    </row>
    <row r="7" spans="1:8" ht="14.25">
      <c r="A7" s="32">
        <v>6</v>
      </c>
      <c r="B7" s="33">
        <v>17</v>
      </c>
      <c r="C7" s="32">
        <v>17642</v>
      </c>
      <c r="D7" s="32">
        <v>247731.34432478601</v>
      </c>
      <c r="E7" s="32">
        <v>183515.51615042699</v>
      </c>
      <c r="F7" s="32">
        <v>64215.828174358998</v>
      </c>
      <c r="G7" s="32">
        <v>183515.51615042699</v>
      </c>
      <c r="H7" s="32">
        <v>0.25921559643324499</v>
      </c>
    </row>
    <row r="8" spans="1:8" ht="14.25">
      <c r="A8" s="32">
        <v>7</v>
      </c>
      <c r="B8" s="33">
        <v>18</v>
      </c>
      <c r="C8" s="32">
        <v>26723</v>
      </c>
      <c r="D8" s="32">
        <v>115882.013334188</v>
      </c>
      <c r="E8" s="32">
        <v>91578.709643589696</v>
      </c>
      <c r="F8" s="32">
        <v>24303.303690598299</v>
      </c>
      <c r="G8" s="32">
        <v>91578.709643589696</v>
      </c>
      <c r="H8" s="32">
        <v>0.20972455509994301</v>
      </c>
    </row>
    <row r="9" spans="1:8" ht="14.25">
      <c r="A9" s="32">
        <v>8</v>
      </c>
      <c r="B9" s="33">
        <v>19</v>
      </c>
      <c r="C9" s="32">
        <v>28667</v>
      </c>
      <c r="D9" s="32">
        <v>116598.000979487</v>
      </c>
      <c r="E9" s="32">
        <v>95556.129348717906</v>
      </c>
      <c r="F9" s="32">
        <v>21041.871630769201</v>
      </c>
      <c r="G9" s="32">
        <v>95556.129348717906</v>
      </c>
      <c r="H9" s="32">
        <v>0.18046511478761201</v>
      </c>
    </row>
    <row r="10" spans="1:8" ht="14.25">
      <c r="A10" s="32">
        <v>9</v>
      </c>
      <c r="B10" s="33">
        <v>21</v>
      </c>
      <c r="C10" s="32">
        <v>138466</v>
      </c>
      <c r="D10" s="32">
        <v>586901.74679999996</v>
      </c>
      <c r="E10" s="32">
        <v>545078.71750000003</v>
      </c>
      <c r="F10" s="32">
        <v>41823.029300000002</v>
      </c>
      <c r="G10" s="32">
        <v>545078.71750000003</v>
      </c>
      <c r="H10" s="32">
        <v>7.1260699986044104E-2</v>
      </c>
    </row>
    <row r="11" spans="1:8" ht="14.25">
      <c r="A11" s="32">
        <v>10</v>
      </c>
      <c r="B11" s="33">
        <v>22</v>
      </c>
      <c r="C11" s="32">
        <v>53410</v>
      </c>
      <c r="D11" s="32">
        <v>866787.31511196599</v>
      </c>
      <c r="E11" s="32">
        <v>806108.67690683797</v>
      </c>
      <c r="F11" s="32">
        <v>60678.638205128198</v>
      </c>
      <c r="G11" s="32">
        <v>806108.67690683797</v>
      </c>
      <c r="H11" s="32">
        <v>7.0004068065174799E-2</v>
      </c>
    </row>
    <row r="12" spans="1:8" ht="14.25">
      <c r="A12" s="32">
        <v>11</v>
      </c>
      <c r="B12" s="33">
        <v>23</v>
      </c>
      <c r="C12" s="32">
        <v>159199.03599999999</v>
      </c>
      <c r="D12" s="32">
        <v>1304179.1475906</v>
      </c>
      <c r="E12" s="32">
        <v>1141289.3976034201</v>
      </c>
      <c r="F12" s="32">
        <v>162889.74998717901</v>
      </c>
      <c r="G12" s="32">
        <v>1141289.3976034201</v>
      </c>
      <c r="H12" s="32">
        <v>0.12489829352670601</v>
      </c>
    </row>
    <row r="13" spans="1:8" ht="14.25">
      <c r="A13" s="32">
        <v>12</v>
      </c>
      <c r="B13" s="33">
        <v>24</v>
      </c>
      <c r="C13" s="32">
        <v>14758.324000000001</v>
      </c>
      <c r="D13" s="32">
        <v>426310.53767265001</v>
      </c>
      <c r="E13" s="32">
        <v>371717.79268461501</v>
      </c>
      <c r="F13" s="32">
        <v>54592.744988034203</v>
      </c>
      <c r="G13" s="32">
        <v>371717.79268461501</v>
      </c>
      <c r="H13" s="32">
        <v>0.12805863370413401</v>
      </c>
    </row>
    <row r="14" spans="1:8" ht="14.25">
      <c r="A14" s="32">
        <v>13</v>
      </c>
      <c r="B14" s="33">
        <v>25</v>
      </c>
      <c r="C14" s="32">
        <v>67347</v>
      </c>
      <c r="D14" s="32">
        <v>824428.56279999996</v>
      </c>
      <c r="E14" s="32">
        <v>773198.17290000001</v>
      </c>
      <c r="F14" s="32">
        <v>51230.389900000002</v>
      </c>
      <c r="G14" s="32">
        <v>773198.17290000001</v>
      </c>
      <c r="H14" s="32">
        <v>6.21404839808153E-2</v>
      </c>
    </row>
    <row r="15" spans="1:8" ht="14.25">
      <c r="A15" s="32">
        <v>14</v>
      </c>
      <c r="B15" s="33">
        <v>26</v>
      </c>
      <c r="C15" s="32">
        <v>71639</v>
      </c>
      <c r="D15" s="32">
        <v>285637.45791861397</v>
      </c>
      <c r="E15" s="32">
        <v>249327.53683896101</v>
      </c>
      <c r="F15" s="32">
        <v>36309.921079653599</v>
      </c>
      <c r="G15" s="32">
        <v>249327.53683896101</v>
      </c>
      <c r="H15" s="32">
        <v>0.12711890570738499</v>
      </c>
    </row>
    <row r="16" spans="1:8" ht="14.25">
      <c r="A16" s="32">
        <v>15</v>
      </c>
      <c r="B16" s="33">
        <v>27</v>
      </c>
      <c r="C16" s="32">
        <v>130694.621</v>
      </c>
      <c r="D16" s="32">
        <v>877048.08550000004</v>
      </c>
      <c r="E16" s="32">
        <v>769049.32239999995</v>
      </c>
      <c r="F16" s="32">
        <v>107998.7631</v>
      </c>
      <c r="G16" s="32">
        <v>769049.32239999995</v>
      </c>
      <c r="H16" s="32">
        <v>0.123138930334054</v>
      </c>
    </row>
    <row r="17" spans="1:8" ht="14.25">
      <c r="A17" s="32">
        <v>16</v>
      </c>
      <c r="B17" s="33">
        <v>29</v>
      </c>
      <c r="C17" s="32">
        <v>177943</v>
      </c>
      <c r="D17" s="32">
        <v>2291587.96919487</v>
      </c>
      <c r="E17" s="32">
        <v>2241963.0262717898</v>
      </c>
      <c r="F17" s="32">
        <v>49624.942923076902</v>
      </c>
      <c r="G17" s="32">
        <v>2241963.0262717898</v>
      </c>
      <c r="H17" s="32">
        <v>2.1655264205507299E-2</v>
      </c>
    </row>
    <row r="18" spans="1:8" ht="14.25">
      <c r="A18" s="32">
        <v>17</v>
      </c>
      <c r="B18" s="33">
        <v>31</v>
      </c>
      <c r="C18" s="32">
        <v>28492.493999999999</v>
      </c>
      <c r="D18" s="32">
        <v>190218.81381586901</v>
      </c>
      <c r="E18" s="32">
        <v>160083.297186162</v>
      </c>
      <c r="F18" s="32">
        <v>30135.516629706501</v>
      </c>
      <c r="G18" s="32">
        <v>160083.297186162</v>
      </c>
      <c r="H18" s="32">
        <v>0.15842553123518899</v>
      </c>
    </row>
    <row r="19" spans="1:8" ht="14.25">
      <c r="A19" s="32">
        <v>18</v>
      </c>
      <c r="B19" s="33">
        <v>32</v>
      </c>
      <c r="C19" s="32">
        <v>13988.689</v>
      </c>
      <c r="D19" s="32">
        <v>162132.690382687</v>
      </c>
      <c r="E19" s="32">
        <v>149356.29778346501</v>
      </c>
      <c r="F19" s="32">
        <v>12776.392599221699</v>
      </c>
      <c r="G19" s="32">
        <v>149356.29778346501</v>
      </c>
      <c r="H19" s="32">
        <v>7.8802076059215298E-2</v>
      </c>
    </row>
    <row r="20" spans="1:8" ht="14.25">
      <c r="A20" s="32">
        <v>19</v>
      </c>
      <c r="B20" s="33">
        <v>33</v>
      </c>
      <c r="C20" s="32">
        <v>27107.361000000001</v>
      </c>
      <c r="D20" s="32">
        <v>390166.17801829701</v>
      </c>
      <c r="E20" s="32">
        <v>297946.12764811103</v>
      </c>
      <c r="F20" s="32">
        <v>92220.050370186</v>
      </c>
      <c r="G20" s="32">
        <v>297946.12764811103</v>
      </c>
      <c r="H20" s="32">
        <v>0.236360954807983</v>
      </c>
    </row>
    <row r="21" spans="1:8" ht="14.25">
      <c r="A21" s="32">
        <v>20</v>
      </c>
      <c r="B21" s="33">
        <v>34</v>
      </c>
      <c r="C21" s="32">
        <v>39734.315000000002</v>
      </c>
      <c r="D21" s="32">
        <v>198337.060675894</v>
      </c>
      <c r="E21" s="32">
        <v>133500.99789187199</v>
      </c>
      <c r="F21" s="32">
        <v>64836.062784021997</v>
      </c>
      <c r="G21" s="32">
        <v>133500.99789187199</v>
      </c>
      <c r="H21" s="32">
        <v>0.32689837473174799</v>
      </c>
    </row>
    <row r="22" spans="1:8" ht="14.25">
      <c r="A22" s="32">
        <v>21</v>
      </c>
      <c r="B22" s="33">
        <v>35</v>
      </c>
      <c r="C22" s="32">
        <v>35698.945</v>
      </c>
      <c r="D22" s="32">
        <v>664529.83135840704</v>
      </c>
      <c r="E22" s="32">
        <v>608503.01305183198</v>
      </c>
      <c r="F22" s="32">
        <v>56026.818306574998</v>
      </c>
      <c r="G22" s="32">
        <v>608503.01305183198</v>
      </c>
      <c r="H22" s="32">
        <v>8.4310463823794202E-2</v>
      </c>
    </row>
    <row r="23" spans="1:8" ht="14.25">
      <c r="A23" s="32">
        <v>22</v>
      </c>
      <c r="B23" s="33">
        <v>36</v>
      </c>
      <c r="C23" s="32">
        <v>96591.312999999995</v>
      </c>
      <c r="D23" s="32">
        <v>565871.08000442502</v>
      </c>
      <c r="E23" s="32">
        <v>474965.52414008201</v>
      </c>
      <c r="F23" s="32">
        <v>90905.555864342299</v>
      </c>
      <c r="G23" s="32">
        <v>474965.52414008201</v>
      </c>
      <c r="H23" s="32">
        <v>0.16064711393915301</v>
      </c>
    </row>
    <row r="24" spans="1:8" ht="14.25">
      <c r="A24" s="32">
        <v>23</v>
      </c>
      <c r="B24" s="33">
        <v>37</v>
      </c>
      <c r="C24" s="32">
        <v>93846.069000000003</v>
      </c>
      <c r="D24" s="32">
        <v>992582.87216017698</v>
      </c>
      <c r="E24" s="32">
        <v>872184.72580364102</v>
      </c>
      <c r="F24" s="32">
        <v>120398.146356536</v>
      </c>
      <c r="G24" s="32">
        <v>872184.72580364102</v>
      </c>
      <c r="H24" s="32">
        <v>0.12129782785241</v>
      </c>
    </row>
    <row r="25" spans="1:8" ht="14.25">
      <c r="A25" s="32">
        <v>24</v>
      </c>
      <c r="B25" s="33">
        <v>38</v>
      </c>
      <c r="C25" s="32">
        <v>133567.427</v>
      </c>
      <c r="D25" s="32">
        <v>585907.11073008797</v>
      </c>
      <c r="E25" s="32">
        <v>560652.41880708002</v>
      </c>
      <c r="F25" s="32">
        <v>25254.691923008799</v>
      </c>
      <c r="G25" s="32">
        <v>560652.41880708002</v>
      </c>
      <c r="H25" s="32">
        <v>4.3103576421080501E-2</v>
      </c>
    </row>
    <row r="26" spans="1:8" ht="14.25">
      <c r="A26" s="32">
        <v>25</v>
      </c>
      <c r="B26" s="33">
        <v>39</v>
      </c>
      <c r="C26" s="32">
        <v>77452.293000000005</v>
      </c>
      <c r="D26" s="32">
        <v>110563.98291065</v>
      </c>
      <c r="E26" s="32">
        <v>76241.859511374001</v>
      </c>
      <c r="F26" s="32">
        <v>34322.123399275697</v>
      </c>
      <c r="G26" s="32">
        <v>76241.859511374001</v>
      </c>
      <c r="H26" s="32">
        <v>0.310427704354794</v>
      </c>
    </row>
    <row r="27" spans="1:8" ht="14.25">
      <c r="A27" s="32">
        <v>26</v>
      </c>
      <c r="B27" s="33">
        <v>40</v>
      </c>
      <c r="C27" s="32">
        <v>7</v>
      </c>
      <c r="D27" s="32">
        <v>26.923300000000001</v>
      </c>
      <c r="E27" s="32">
        <v>21.681100000000001</v>
      </c>
      <c r="F27" s="32">
        <v>5.2422000000000004</v>
      </c>
      <c r="G27" s="32">
        <v>21.681100000000001</v>
      </c>
      <c r="H27" s="32">
        <v>0.194708672413857</v>
      </c>
    </row>
    <row r="28" spans="1:8" ht="14.25">
      <c r="A28" s="32">
        <v>27</v>
      </c>
      <c r="B28" s="33">
        <v>42</v>
      </c>
      <c r="C28" s="32">
        <v>6177.866</v>
      </c>
      <c r="D28" s="32">
        <v>76636.558399999994</v>
      </c>
      <c r="E28" s="32">
        <v>67186.163100000005</v>
      </c>
      <c r="F28" s="32">
        <v>9450.3953000000001</v>
      </c>
      <c r="G28" s="32">
        <v>67186.163100000005</v>
      </c>
      <c r="H28" s="32">
        <v>0.123314453275344</v>
      </c>
    </row>
    <row r="29" spans="1:8" ht="14.25">
      <c r="A29" s="32">
        <v>28</v>
      </c>
      <c r="B29" s="33">
        <v>75</v>
      </c>
      <c r="C29" s="32">
        <v>274</v>
      </c>
      <c r="D29" s="32">
        <v>164874.358974359</v>
      </c>
      <c r="E29" s="32">
        <v>157443.670940171</v>
      </c>
      <c r="F29" s="32">
        <v>7430.6880341880296</v>
      </c>
      <c r="G29" s="32">
        <v>157443.670940171</v>
      </c>
      <c r="H29" s="32">
        <v>4.5068791050424301E-2</v>
      </c>
    </row>
    <row r="30" spans="1:8" ht="14.25">
      <c r="A30" s="32">
        <v>29</v>
      </c>
      <c r="B30" s="33">
        <v>76</v>
      </c>
      <c r="C30" s="32">
        <v>1894</v>
      </c>
      <c r="D30" s="32">
        <v>295904.876737607</v>
      </c>
      <c r="E30" s="32">
        <v>279437.61111623899</v>
      </c>
      <c r="F30" s="32">
        <v>16467.2656213675</v>
      </c>
      <c r="G30" s="32">
        <v>279437.61111623899</v>
      </c>
      <c r="H30" s="32">
        <v>5.56505381152263E-2</v>
      </c>
    </row>
    <row r="31" spans="1:8" ht="14.25">
      <c r="A31" s="32">
        <v>30</v>
      </c>
      <c r="B31" s="33">
        <v>99</v>
      </c>
      <c r="C31" s="32">
        <v>25</v>
      </c>
      <c r="D31" s="32">
        <v>10530.0203464186</v>
      </c>
      <c r="E31" s="32">
        <v>9208.4534604039</v>
      </c>
      <c r="F31" s="32">
        <v>1321.56688601467</v>
      </c>
      <c r="G31" s="32">
        <v>9208.4534604039</v>
      </c>
      <c r="H31" s="32">
        <v>0.125504684942433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2014-04-11T00:30:42Z</dcterms:modified>
</cp:coreProperties>
</file>