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<sst xmlns="http://schemas.openxmlformats.org/spreadsheetml/2006/main" count="114" uniqueCount="71">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</sst>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7" sqref="J27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13119847.996200001</v>
      </c>
      <c r="F3" s="25">
        <f>RA!I7</f>
        <v>1487589.0277</v>
      </c>
      <c r="G3" s="16">
        <f>E3-F3</f>
        <v>11632258.968500001</v>
      </c>
      <c r="H3" s="27">
        <f>RA!J7</f>
        <v>11.338462367329701</v>
      </c>
      <c r="I3" s="20">
        <f>SUM(I4:I39)</f>
        <v>13119850.975064956</v>
      </c>
      <c r="J3" s="21">
        <f>SUM(J4:J39)</f>
        <v>11632259.129897397</v>
      </c>
      <c r="K3" s="22">
        <f>E3-I3</f>
        <v>-2.9788649547845125</v>
      </c>
      <c r="L3" s="22">
        <f>G3-J3</f>
        <v>-0.16139739565551281</v>
      </c>
    </row>
    <row r="4" spans="1:12">
      <c r="A4" s="59">
        <f>RA!A8</f>
        <v>41746</v>
      </c>
      <c r="B4" s="12">
        <v>12</v>
      </c>
      <c r="C4" s="56" t="s">
        <v>6</v>
      </c>
      <c r="D4" s="56"/>
      <c r="E4" s="15">
        <f>VLOOKUP(C4,RA!B8:D39,3,0)</f>
        <v>452313.47840000002</v>
      </c>
      <c r="F4" s="25">
        <f>VLOOKUP(C4,RA!B8:I43,8,0)</f>
        <v>99662.277600000001</v>
      </c>
      <c r="G4" s="16">
        <f t="shared" ref="G4:G39" si="0">E4-F4</f>
        <v>352651.20079999999</v>
      </c>
      <c r="H4" s="27">
        <f>RA!J8</f>
        <v>22.033895154427501</v>
      </c>
      <c r="I4" s="20">
        <f>VLOOKUP(B4,RMS!B:D,3,FALSE)</f>
        <v>452313.85515982902</v>
      </c>
      <c r="J4" s="21">
        <f>VLOOKUP(B4,RMS!B:E,4,FALSE)</f>
        <v>352651.20293931599</v>
      </c>
      <c r="K4" s="22">
        <f t="shared" ref="K4:K39" si="1">E4-I4</f>
        <v>-0.37675982899963856</v>
      </c>
      <c r="L4" s="22">
        <f t="shared" ref="L4:L39" si="2">G4-J4</f>
        <v>-2.139315998647362E-3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64835.461300000003</v>
      </c>
      <c r="F5" s="25">
        <f>VLOOKUP(C5,RA!B9:I44,8,0)</f>
        <v>15001.6774</v>
      </c>
      <c r="G5" s="16">
        <f t="shared" si="0"/>
        <v>49833.783900000002</v>
      </c>
      <c r="H5" s="27">
        <f>RA!J9</f>
        <v>23.138074595607101</v>
      </c>
      <c r="I5" s="20">
        <f>VLOOKUP(B5,RMS!B:D,3,FALSE)</f>
        <v>64835.476045715201</v>
      </c>
      <c r="J5" s="21">
        <f>VLOOKUP(B5,RMS!B:E,4,FALSE)</f>
        <v>49833.781645526098</v>
      </c>
      <c r="K5" s="22">
        <f t="shared" si="1"/>
        <v>-1.4745715197932441E-2</v>
      </c>
      <c r="L5" s="22">
        <f t="shared" si="2"/>
        <v>2.2544739040313289E-3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102053.6312</v>
      </c>
      <c r="F6" s="25">
        <f>VLOOKUP(C6,RA!B10:I45,8,0)</f>
        <v>28009.5645</v>
      </c>
      <c r="G6" s="16">
        <f t="shared" si="0"/>
        <v>74044.066699999996</v>
      </c>
      <c r="H6" s="27">
        <f>RA!J10</f>
        <v>27.445926392475101</v>
      </c>
      <c r="I6" s="20">
        <f>VLOOKUP(B6,RMS!B:D,3,FALSE)</f>
        <v>102055.527953846</v>
      </c>
      <c r="J6" s="21">
        <f>VLOOKUP(B6,RMS!B:E,4,FALSE)</f>
        <v>74044.0662974359</v>
      </c>
      <c r="K6" s="22">
        <f t="shared" si="1"/>
        <v>-1.8967538459983189</v>
      </c>
      <c r="L6" s="22">
        <f t="shared" si="2"/>
        <v>4.0256409556604922E-4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51942.412199999999</v>
      </c>
      <c r="F7" s="25">
        <f>VLOOKUP(C7,RA!B11:I46,8,0)</f>
        <v>9291.3462999999992</v>
      </c>
      <c r="G7" s="16">
        <f t="shared" si="0"/>
        <v>42651.065900000001</v>
      </c>
      <c r="H7" s="27">
        <f>RA!J11</f>
        <v>17.8877836174116</v>
      </c>
      <c r="I7" s="20">
        <f>VLOOKUP(B7,RMS!B:D,3,FALSE)</f>
        <v>51942.427319658098</v>
      </c>
      <c r="J7" s="21">
        <f>VLOOKUP(B7,RMS!B:E,4,FALSE)</f>
        <v>42651.065957264997</v>
      </c>
      <c r="K7" s="22">
        <f t="shared" si="1"/>
        <v>-1.5119658099138178E-2</v>
      </c>
      <c r="L7" s="22">
        <f t="shared" si="2"/>
        <v>-5.7264995120931417E-5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115013.4338</v>
      </c>
      <c r="F8" s="25">
        <f>VLOOKUP(C8,RA!B12:I47,8,0)</f>
        <v>25871.532999999999</v>
      </c>
      <c r="G8" s="16">
        <f t="shared" si="0"/>
        <v>89141.900800000003</v>
      </c>
      <c r="H8" s="27">
        <f>RA!J12</f>
        <v>22.494357524346899</v>
      </c>
      <c r="I8" s="20">
        <f>VLOOKUP(B8,RMS!B:D,3,FALSE)</f>
        <v>115013.43469059801</v>
      </c>
      <c r="J8" s="21">
        <f>VLOOKUP(B8,RMS!B:E,4,FALSE)</f>
        <v>89141.900164957304</v>
      </c>
      <c r="K8" s="22">
        <f t="shared" si="1"/>
        <v>-8.9059800666291267E-4</v>
      </c>
      <c r="L8" s="22">
        <f t="shared" si="2"/>
        <v>6.350426992867142E-4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249382.63769999999</v>
      </c>
      <c r="F9" s="25">
        <f>VLOOKUP(C9,RA!B13:I48,8,0)</f>
        <v>67440.523700000005</v>
      </c>
      <c r="G9" s="16">
        <f t="shared" si="0"/>
        <v>181942.114</v>
      </c>
      <c r="H9" s="27">
        <f>RA!J13</f>
        <v>27.0429907719273</v>
      </c>
      <c r="I9" s="20">
        <f>VLOOKUP(B9,RMS!B:D,3,FALSE)</f>
        <v>249382.80829401701</v>
      </c>
      <c r="J9" s="21">
        <f>VLOOKUP(B9,RMS!B:E,4,FALSE)</f>
        <v>181942.11318546999</v>
      </c>
      <c r="K9" s="22">
        <f t="shared" si="1"/>
        <v>-0.17059401702135801</v>
      </c>
      <c r="L9" s="22">
        <f t="shared" si="2"/>
        <v>8.1453000893816352E-4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122300.7066</v>
      </c>
      <c r="F10" s="25">
        <f>VLOOKUP(C10,RA!B14:I49,8,0)</f>
        <v>25774.792600000001</v>
      </c>
      <c r="G10" s="16">
        <f t="shared" si="0"/>
        <v>96525.914000000004</v>
      </c>
      <c r="H10" s="27">
        <f>RA!J14</f>
        <v>21.074933511463499</v>
      </c>
      <c r="I10" s="20">
        <f>VLOOKUP(B10,RMS!B:D,3,FALSE)</f>
        <v>122300.702853846</v>
      </c>
      <c r="J10" s="21">
        <f>VLOOKUP(B10,RMS!B:E,4,FALSE)</f>
        <v>96525.912216239303</v>
      </c>
      <c r="K10" s="22">
        <f t="shared" si="1"/>
        <v>3.7461540050571784E-3</v>
      </c>
      <c r="L10" s="22">
        <f t="shared" si="2"/>
        <v>1.7837607010733336E-3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132095.52849999999</v>
      </c>
      <c r="F11" s="25">
        <f>VLOOKUP(C11,RA!B15:I50,8,0)</f>
        <v>26859.880700000002</v>
      </c>
      <c r="G11" s="16">
        <f t="shared" si="0"/>
        <v>105235.64779999998</v>
      </c>
      <c r="H11" s="27">
        <f>RA!J15</f>
        <v>20.333678970821499</v>
      </c>
      <c r="I11" s="20">
        <f>VLOOKUP(B11,RMS!B:D,3,FALSE)</f>
        <v>132095.63232393199</v>
      </c>
      <c r="J11" s="21">
        <f>VLOOKUP(B11,RMS!B:E,4,FALSE)</f>
        <v>105235.649335043</v>
      </c>
      <c r="K11" s="22">
        <f t="shared" si="1"/>
        <v>-0.10382393200416118</v>
      </c>
      <c r="L11" s="22">
        <f t="shared" si="2"/>
        <v>-1.5350430185208097E-3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632783.01529999997</v>
      </c>
      <c r="F12" s="25">
        <f>VLOOKUP(C12,RA!B16:I51,8,0)</f>
        <v>35500.367100000003</v>
      </c>
      <c r="G12" s="16">
        <f t="shared" si="0"/>
        <v>597282.64819999994</v>
      </c>
      <c r="H12" s="27">
        <f>RA!J16</f>
        <v>5.6101959505296497</v>
      </c>
      <c r="I12" s="20">
        <f>VLOOKUP(B12,RMS!B:D,3,FALSE)</f>
        <v>632782.80929999996</v>
      </c>
      <c r="J12" s="21">
        <f>VLOOKUP(B12,RMS!B:E,4,FALSE)</f>
        <v>597282.64820000005</v>
      </c>
      <c r="K12" s="22">
        <f t="shared" si="1"/>
        <v>0.20600000000558794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455814.17879999999</v>
      </c>
      <c r="F13" s="25">
        <f>VLOOKUP(C13,RA!B17:I52,8,0)</f>
        <v>56807.484299999996</v>
      </c>
      <c r="G13" s="16">
        <f t="shared" si="0"/>
        <v>399006.69449999998</v>
      </c>
      <c r="H13" s="27">
        <f>RA!J17</f>
        <v>12.462860293103301</v>
      </c>
      <c r="I13" s="20">
        <f>VLOOKUP(B13,RMS!B:D,3,FALSE)</f>
        <v>455814.21357350401</v>
      </c>
      <c r="J13" s="21">
        <f>VLOOKUP(B13,RMS!B:E,4,FALSE)</f>
        <v>399006.69419914501</v>
      </c>
      <c r="K13" s="22">
        <f t="shared" si="1"/>
        <v>-3.4773504012264311E-2</v>
      </c>
      <c r="L13" s="22">
        <f t="shared" si="2"/>
        <v>3.008549683727324E-4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1299113.7716999999</v>
      </c>
      <c r="F14" s="25">
        <f>VLOOKUP(C14,RA!B18:I53,8,0)</f>
        <v>189985.34770000001</v>
      </c>
      <c r="G14" s="16">
        <f t="shared" si="0"/>
        <v>1109128.4239999999</v>
      </c>
      <c r="H14" s="27">
        <f>RA!J18</f>
        <v>14.6242270568334</v>
      </c>
      <c r="I14" s="20">
        <f>VLOOKUP(B14,RMS!B:D,3,FALSE)</f>
        <v>1299113.8803282101</v>
      </c>
      <c r="J14" s="21">
        <f>VLOOKUP(B14,RMS!B:E,4,FALSE)</f>
        <v>1109128.43308889</v>
      </c>
      <c r="K14" s="22">
        <f t="shared" si="1"/>
        <v>-0.10862821014598012</v>
      </c>
      <c r="L14" s="22">
        <f t="shared" si="2"/>
        <v>-9.0888901613652706E-3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423798.27039999998</v>
      </c>
      <c r="F15" s="25">
        <f>VLOOKUP(C15,RA!B19:I54,8,0)</f>
        <v>56383.919300000001</v>
      </c>
      <c r="G15" s="16">
        <f t="shared" si="0"/>
        <v>367414.35109999997</v>
      </c>
      <c r="H15" s="27">
        <f>RA!J19</f>
        <v>13.3044241182915</v>
      </c>
      <c r="I15" s="20">
        <f>VLOOKUP(B15,RMS!B:D,3,FALSE)</f>
        <v>423798.23220085498</v>
      </c>
      <c r="J15" s="21">
        <f>VLOOKUP(B15,RMS!B:E,4,FALSE)</f>
        <v>367414.35039487202</v>
      </c>
      <c r="K15" s="22">
        <f t="shared" si="1"/>
        <v>3.8199144997633994E-2</v>
      </c>
      <c r="L15" s="22">
        <f t="shared" si="2"/>
        <v>7.0512795355170965E-4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702106.09239999996</v>
      </c>
      <c r="F16" s="25">
        <f>VLOOKUP(C16,RA!B20:I55,8,0)</f>
        <v>49151.475400000003</v>
      </c>
      <c r="G16" s="16">
        <f t="shared" si="0"/>
        <v>652954.61699999997</v>
      </c>
      <c r="H16" s="27">
        <f>RA!J20</f>
        <v>7.0005766837866599</v>
      </c>
      <c r="I16" s="20">
        <f>VLOOKUP(B16,RMS!B:D,3,FALSE)</f>
        <v>702106.14769999997</v>
      </c>
      <c r="J16" s="21">
        <f>VLOOKUP(B16,RMS!B:E,4,FALSE)</f>
        <v>652954.61699999997</v>
      </c>
      <c r="K16" s="22">
        <f t="shared" si="1"/>
        <v>-5.5300000007264316E-2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258817.1103</v>
      </c>
      <c r="F17" s="25">
        <f>VLOOKUP(C17,RA!B21:I56,8,0)</f>
        <v>32656.567200000001</v>
      </c>
      <c r="G17" s="16">
        <f t="shared" si="0"/>
        <v>226160.54310000001</v>
      </c>
      <c r="H17" s="27">
        <f>RA!J21</f>
        <v>12.6176229856469</v>
      </c>
      <c r="I17" s="20">
        <f>VLOOKUP(B17,RMS!B:D,3,FALSE)</f>
        <v>258817.00384868</v>
      </c>
      <c r="J17" s="21">
        <f>VLOOKUP(B17,RMS!B:E,4,FALSE)</f>
        <v>226160.54303651</v>
      </c>
      <c r="K17" s="22">
        <f t="shared" si="1"/>
        <v>0.10645131999626756</v>
      </c>
      <c r="L17" s="22">
        <f t="shared" si="2"/>
        <v>6.3490006141364574E-5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953746.81270000001</v>
      </c>
      <c r="F18" s="25">
        <f>VLOOKUP(C18,RA!B22:I57,8,0)</f>
        <v>130933.26059999999</v>
      </c>
      <c r="G18" s="16">
        <f t="shared" si="0"/>
        <v>822813.55209999997</v>
      </c>
      <c r="H18" s="27">
        <f>RA!J22</f>
        <v>13.7283038702206</v>
      </c>
      <c r="I18" s="20">
        <f>VLOOKUP(B18,RMS!B:D,3,FALSE)</f>
        <v>953746.77823333303</v>
      </c>
      <c r="J18" s="21">
        <f>VLOOKUP(B18,RMS!B:E,4,FALSE)</f>
        <v>822813.55220000003</v>
      </c>
      <c r="K18" s="22">
        <f t="shared" si="1"/>
        <v>3.4466666984371841E-2</v>
      </c>
      <c r="L18" s="22">
        <f t="shared" si="2"/>
        <v>-1.0000006295740604E-4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2210303.7492</v>
      </c>
      <c r="F19" s="25">
        <f>VLOOKUP(C19,RA!B23:I58,8,0)</f>
        <v>86869.274000000005</v>
      </c>
      <c r="G19" s="16">
        <f t="shared" si="0"/>
        <v>2123434.4751999998</v>
      </c>
      <c r="H19" s="27">
        <f>RA!J23</f>
        <v>3.9301962018316101</v>
      </c>
      <c r="I19" s="20">
        <f>VLOOKUP(B19,RMS!B:D,3,FALSE)</f>
        <v>2210304.4418059802</v>
      </c>
      <c r="J19" s="21">
        <f>VLOOKUP(B19,RMS!B:E,4,FALSE)</f>
        <v>2123434.5049359002</v>
      </c>
      <c r="K19" s="22">
        <f t="shared" si="1"/>
        <v>-0.69260598020628095</v>
      </c>
      <c r="L19" s="22">
        <f t="shared" si="2"/>
        <v>-2.9735900461673737E-2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195974.56460000001</v>
      </c>
      <c r="F20" s="25">
        <f>VLOOKUP(C20,RA!B24:I59,8,0)</f>
        <v>34259.352700000003</v>
      </c>
      <c r="G20" s="16">
        <f t="shared" si="0"/>
        <v>161715.21189999999</v>
      </c>
      <c r="H20" s="27">
        <f>RA!J24</f>
        <v>17.481530202618998</v>
      </c>
      <c r="I20" s="20">
        <f>VLOOKUP(B20,RMS!B:D,3,FALSE)</f>
        <v>195974.54953820401</v>
      </c>
      <c r="J20" s="21">
        <f>VLOOKUP(B20,RMS!B:E,4,FALSE)</f>
        <v>161715.22174332201</v>
      </c>
      <c r="K20" s="22">
        <f t="shared" si="1"/>
        <v>1.5061796002555639E-2</v>
      </c>
      <c r="L20" s="22">
        <f t="shared" si="2"/>
        <v>-9.8433220118749887E-3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197459.01860000001</v>
      </c>
      <c r="F21" s="25">
        <f>VLOOKUP(C21,RA!B25:I60,8,0)</f>
        <v>9096.6056000000008</v>
      </c>
      <c r="G21" s="16">
        <f t="shared" si="0"/>
        <v>188362.413</v>
      </c>
      <c r="H21" s="27">
        <f>RA!J25</f>
        <v>4.6068321743395897</v>
      </c>
      <c r="I21" s="20">
        <f>VLOOKUP(B21,RMS!B:D,3,FALSE)</f>
        <v>197459.01630425101</v>
      </c>
      <c r="J21" s="21">
        <f>VLOOKUP(B21,RMS!B:E,4,FALSE)</f>
        <v>188362.424213519</v>
      </c>
      <c r="K21" s="22">
        <f t="shared" si="1"/>
        <v>2.2957490000408143E-3</v>
      </c>
      <c r="L21" s="22">
        <f t="shared" si="2"/>
        <v>-1.1213518999284133E-2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473115.07610000001</v>
      </c>
      <c r="F22" s="25">
        <f>VLOOKUP(C22,RA!B26:I61,8,0)</f>
        <v>92619.718299999993</v>
      </c>
      <c r="G22" s="16">
        <f t="shared" si="0"/>
        <v>380495.3578</v>
      </c>
      <c r="H22" s="27">
        <f>RA!J26</f>
        <v>19.5765730112611</v>
      </c>
      <c r="I22" s="20">
        <f>VLOOKUP(B22,RMS!B:D,3,FALSE)</f>
        <v>473115.07231288898</v>
      </c>
      <c r="J22" s="21">
        <f>VLOOKUP(B22,RMS!B:E,4,FALSE)</f>
        <v>380495.296427847</v>
      </c>
      <c r="K22" s="22">
        <f t="shared" si="1"/>
        <v>3.7871110253036022E-3</v>
      </c>
      <c r="L22" s="22">
        <f t="shared" si="2"/>
        <v>6.1372152995318174E-2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207187.6581</v>
      </c>
      <c r="F23" s="25">
        <f>VLOOKUP(C23,RA!B27:I62,8,0)</f>
        <v>66532.489799999996</v>
      </c>
      <c r="G23" s="16">
        <f t="shared" si="0"/>
        <v>140655.16830000002</v>
      </c>
      <c r="H23" s="27">
        <f>RA!J27</f>
        <v>32.112187767423798</v>
      </c>
      <c r="I23" s="20">
        <f>VLOOKUP(B23,RMS!B:D,3,FALSE)</f>
        <v>207187.64422365901</v>
      </c>
      <c r="J23" s="21">
        <f>VLOOKUP(B23,RMS!B:E,4,FALSE)</f>
        <v>140655.172357456</v>
      </c>
      <c r="K23" s="22">
        <f t="shared" si="1"/>
        <v>1.3876340992283076E-2</v>
      </c>
      <c r="L23" s="22">
        <f t="shared" si="2"/>
        <v>-4.0574559825472534E-3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731257.57079999999</v>
      </c>
      <c r="F24" s="25">
        <f>VLOOKUP(C24,RA!B28:I63,8,0)</f>
        <v>31053.749400000001</v>
      </c>
      <c r="G24" s="16">
        <f t="shared" si="0"/>
        <v>700203.82140000002</v>
      </c>
      <c r="H24" s="27">
        <f>RA!J28</f>
        <v>4.24662261835143</v>
      </c>
      <c r="I24" s="20">
        <f>VLOOKUP(B24,RMS!B:D,3,FALSE)</f>
        <v>731257.57065398199</v>
      </c>
      <c r="J24" s="21">
        <f>VLOOKUP(B24,RMS!B:E,4,FALSE)</f>
        <v>700203.83431740699</v>
      </c>
      <c r="K24" s="22">
        <f t="shared" si="1"/>
        <v>1.4601799193769693E-4</v>
      </c>
      <c r="L24" s="22">
        <f t="shared" si="2"/>
        <v>-1.2917406973429024E-2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630567.70449999999</v>
      </c>
      <c r="F25" s="25">
        <f>VLOOKUP(C25,RA!B29:I64,8,0)</f>
        <v>80921.028099999996</v>
      </c>
      <c r="G25" s="16">
        <f t="shared" si="0"/>
        <v>549646.6764</v>
      </c>
      <c r="H25" s="27">
        <f>RA!J29</f>
        <v>12.8330435451282</v>
      </c>
      <c r="I25" s="20">
        <f>VLOOKUP(B25,RMS!B:D,3,FALSE)</f>
        <v>630567.703289381</v>
      </c>
      <c r="J25" s="21">
        <f>VLOOKUP(B25,RMS!B:E,4,FALSE)</f>
        <v>549646.66431435605</v>
      </c>
      <c r="K25" s="22">
        <f t="shared" si="1"/>
        <v>1.2106189969927073E-3</v>
      </c>
      <c r="L25" s="22">
        <f t="shared" si="2"/>
        <v>1.2085643946193159E-2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1083940.9654000001</v>
      </c>
      <c r="F26" s="25">
        <f>VLOOKUP(C26,RA!B30:I65,8,0)</f>
        <v>131022.587</v>
      </c>
      <c r="G26" s="16">
        <f t="shared" si="0"/>
        <v>952918.37840000005</v>
      </c>
      <c r="H26" s="27">
        <f>RA!J30</f>
        <v>12.0876128112429</v>
      </c>
      <c r="I26" s="20">
        <f>VLOOKUP(B26,RMS!B:D,3,FALSE)</f>
        <v>1083940.9525274299</v>
      </c>
      <c r="J26" s="21">
        <f>VLOOKUP(B26,RMS!B:E,4,FALSE)</f>
        <v>952918.40568663599</v>
      </c>
      <c r="K26" s="22">
        <f t="shared" si="1"/>
        <v>1.2872570194303989E-2</v>
      </c>
      <c r="L26" s="22">
        <f t="shared" si="2"/>
        <v>-2.7286635944619775E-2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667707.47629999998</v>
      </c>
      <c r="F27" s="25">
        <f>VLOOKUP(C27,RA!B31:I66,8,0)</f>
        <v>31711.870599999998</v>
      </c>
      <c r="G27" s="16">
        <f t="shared" si="0"/>
        <v>635995.60569999996</v>
      </c>
      <c r="H27" s="27">
        <f>RA!J31</f>
        <v>4.7493658114667996</v>
      </c>
      <c r="I27" s="20">
        <f>VLOOKUP(B27,RMS!B:D,3,FALSE)</f>
        <v>667707.45561504399</v>
      </c>
      <c r="J27" s="21">
        <f>VLOOKUP(B27,RMS!B:E,4,FALSE)</f>
        <v>635995.76430354</v>
      </c>
      <c r="K27" s="22">
        <f t="shared" si="1"/>
        <v>2.0684955990873277E-2</v>
      </c>
      <c r="L27" s="22">
        <f t="shared" si="2"/>
        <v>-0.15860354003962129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113937.3303</v>
      </c>
      <c r="F28" s="25">
        <f>VLOOKUP(C28,RA!B32:I67,8,0)</f>
        <v>33767.272700000001</v>
      </c>
      <c r="G28" s="16">
        <f t="shared" si="0"/>
        <v>80170.0576</v>
      </c>
      <c r="H28" s="27">
        <f>RA!J32</f>
        <v>29.636706960826501</v>
      </c>
      <c r="I28" s="20">
        <f>VLOOKUP(B28,RMS!B:D,3,FALSE)</f>
        <v>113937.303747894</v>
      </c>
      <c r="J28" s="21">
        <f>VLOOKUP(B28,RMS!B:E,4,FALSE)</f>
        <v>80170.037245995598</v>
      </c>
      <c r="K28" s="22">
        <f t="shared" si="1"/>
        <v>2.6552106006420217E-2</v>
      </c>
      <c r="L28" s="22">
        <f t="shared" si="2"/>
        <v>2.0354004402179271E-2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30.769400000000001</v>
      </c>
      <c r="F29" s="25">
        <f>VLOOKUP(C29,RA!B33:I68,8,0)</f>
        <v>5.9909999999999997</v>
      </c>
      <c r="G29" s="16">
        <f t="shared" si="0"/>
        <v>24.778400000000001</v>
      </c>
      <c r="H29" s="27">
        <f>RA!J33</f>
        <v>19.470642911464001</v>
      </c>
      <c r="I29" s="20">
        <f>VLOOKUP(B29,RMS!B:D,3,FALSE)</f>
        <v>30.769300000000001</v>
      </c>
      <c r="J29" s="21">
        <f>VLOOKUP(B29,RMS!B:E,4,FALSE)</f>
        <v>24.778400000000001</v>
      </c>
      <c r="K29" s="22">
        <f t="shared" si="1"/>
        <v>9.9999999999766942E-5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94752.221399999995</v>
      </c>
      <c r="F31" s="25">
        <f>VLOOKUP(C31,RA!B35:I70,8,0)</f>
        <v>8096.8969999999999</v>
      </c>
      <c r="G31" s="16">
        <f t="shared" si="0"/>
        <v>86655.324399999998</v>
      </c>
      <c r="H31" s="27">
        <f>RA!J35</f>
        <v>8.5453373866757705</v>
      </c>
      <c r="I31" s="20">
        <f>VLOOKUP(B31,RMS!B:D,3,FALSE)</f>
        <v>94752.221399999995</v>
      </c>
      <c r="J31" s="21">
        <f>VLOOKUP(B31,RMS!B:E,4,FALSE)</f>
        <v>86655.318899999998</v>
      </c>
      <c r="K31" s="22">
        <f t="shared" si="1"/>
        <v>0</v>
      </c>
      <c r="L31" s="22">
        <f t="shared" si="2"/>
        <v>5.4999999993015081E-3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180089.31599999999</v>
      </c>
      <c r="F35" s="25">
        <f>VLOOKUP(C35,RA!B8:I74,8,0)</f>
        <v>8181.1387999999997</v>
      </c>
      <c r="G35" s="16">
        <f t="shared" si="0"/>
        <v>171908.17720000001</v>
      </c>
      <c r="H35" s="27">
        <f>RA!J39</f>
        <v>4.5428229623571896</v>
      </c>
      <c r="I35" s="20">
        <f>VLOOKUP(B35,RMS!B:D,3,FALSE)</f>
        <v>180089.31623931599</v>
      </c>
      <c r="J35" s="21">
        <f>VLOOKUP(B35,RMS!B:E,4,FALSE)</f>
        <v>171908.17735042699</v>
      </c>
      <c r="K35" s="22">
        <f t="shared" si="1"/>
        <v>-2.3931599571369588E-4</v>
      </c>
      <c r="L35" s="22">
        <f t="shared" si="2"/>
        <v>-1.5042698942124844E-4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285860.69520000002</v>
      </c>
      <c r="F36" s="25">
        <f>VLOOKUP(C36,RA!B8:I75,8,0)</f>
        <v>18690.6823</v>
      </c>
      <c r="G36" s="16">
        <f t="shared" si="0"/>
        <v>267170.01290000003</v>
      </c>
      <c r="H36" s="27">
        <f>RA!J40</f>
        <v>6.5383883177514903</v>
      </c>
      <c r="I36" s="20">
        <f>VLOOKUP(B36,RMS!B:D,3,FALSE)</f>
        <v>285860.68904786301</v>
      </c>
      <c r="J36" s="21">
        <f>VLOOKUP(B36,RMS!B:E,4,FALSE)</f>
        <v>267170.01312222198</v>
      </c>
      <c r="K36" s="22">
        <f t="shared" si="1"/>
        <v>6.1521370080299675E-3</v>
      </c>
      <c r="L36" s="22">
        <f t="shared" si="2"/>
        <v>-2.2222194820642471E-4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31547.339</v>
      </c>
      <c r="F39" s="25">
        <f>VLOOKUP(C39,RA!B8:I78,8,0)</f>
        <v>5430.3530000000001</v>
      </c>
      <c r="G39" s="16">
        <f t="shared" si="0"/>
        <v>26116.986000000001</v>
      </c>
      <c r="H39" s="27">
        <f>RA!J43</f>
        <v>17.2133472176528</v>
      </c>
      <c r="I39" s="20">
        <f>VLOOKUP(B39,RMS!B:D,3,FALSE)</f>
        <v>31547.339233038299</v>
      </c>
      <c r="J39" s="21">
        <f>VLOOKUP(B39,RMS!B:E,4,FALSE)</f>
        <v>26116.986718100001</v>
      </c>
      <c r="K39" s="22">
        <f t="shared" si="1"/>
        <v>-2.3303829948417842E-4</v>
      </c>
      <c r="L39" s="22">
        <f t="shared" si="2"/>
        <v>-7.1810000008554198E-4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13119847.996200001</v>
      </c>
      <c r="E7" s="44">
        <v>15142744</v>
      </c>
      <c r="F7" s="45">
        <v>86.641152991822395</v>
      </c>
      <c r="G7" s="44">
        <v>15457081.2018</v>
      </c>
      <c r="H7" s="45">
        <v>-15.1207926974455</v>
      </c>
      <c r="I7" s="44">
        <v>1487589.0277</v>
      </c>
      <c r="J7" s="45">
        <v>11.338462367329701</v>
      </c>
      <c r="K7" s="44">
        <v>727787.95059999998</v>
      </c>
      <c r="L7" s="45">
        <v>4.7084436000455803</v>
      </c>
      <c r="M7" s="45">
        <v>1.0439868872157201</v>
      </c>
      <c r="N7" s="44">
        <v>267332844.71129999</v>
      </c>
      <c r="O7" s="44">
        <v>2412335976.3793001</v>
      </c>
      <c r="P7" s="44">
        <v>820893</v>
      </c>
      <c r="Q7" s="44">
        <v>778033</v>
      </c>
      <c r="R7" s="45">
        <v>5.5087637670895804</v>
      </c>
      <c r="S7" s="44">
        <v>15.982409395865201</v>
      </c>
      <c r="T7" s="44">
        <v>16.519078692291998</v>
      </c>
      <c r="U7" s="46">
        <v>-3.3578747930557999</v>
      </c>
    </row>
    <row r="8" spans="1:23" ht="12" thickBot="1">
      <c r="A8" s="70">
        <v>41746</v>
      </c>
      <c r="B8" s="60" t="s">
        <v>6</v>
      </c>
      <c r="C8" s="61"/>
      <c r="D8" s="47">
        <v>452313.47840000002</v>
      </c>
      <c r="E8" s="47">
        <v>485142</v>
      </c>
      <c r="F8" s="48">
        <v>93.233213863157602</v>
      </c>
      <c r="G8" s="47">
        <v>534549.56229999999</v>
      </c>
      <c r="H8" s="48">
        <v>-15.384183188957</v>
      </c>
      <c r="I8" s="47">
        <v>99662.277600000001</v>
      </c>
      <c r="J8" s="48">
        <v>22.033895154427501</v>
      </c>
      <c r="K8" s="47">
        <v>124387.3913</v>
      </c>
      <c r="L8" s="48">
        <v>23.269571256367701</v>
      </c>
      <c r="M8" s="48">
        <v>-0.19877508034851801</v>
      </c>
      <c r="N8" s="47">
        <v>8840019.4590000007</v>
      </c>
      <c r="O8" s="47">
        <v>97823649.287499994</v>
      </c>
      <c r="P8" s="47">
        <v>21683</v>
      </c>
      <c r="Q8" s="47">
        <v>21582</v>
      </c>
      <c r="R8" s="48">
        <v>0.46798257807432198</v>
      </c>
      <c r="S8" s="47">
        <v>20.860281252594199</v>
      </c>
      <c r="T8" s="47">
        <v>22.010112060976699</v>
      </c>
      <c r="U8" s="49">
        <v>-5.5120580324848198</v>
      </c>
    </row>
    <row r="9" spans="1:23" ht="12" thickBot="1">
      <c r="A9" s="71"/>
      <c r="B9" s="60" t="s">
        <v>7</v>
      </c>
      <c r="C9" s="61"/>
      <c r="D9" s="47">
        <v>64835.461300000003</v>
      </c>
      <c r="E9" s="47">
        <v>67303</v>
      </c>
      <c r="F9" s="48">
        <v>96.333686908458802</v>
      </c>
      <c r="G9" s="47">
        <v>74722.733800000002</v>
      </c>
      <c r="H9" s="48">
        <v>-13.231946955345499</v>
      </c>
      <c r="I9" s="47">
        <v>15001.6774</v>
      </c>
      <c r="J9" s="48">
        <v>23.138074595607101</v>
      </c>
      <c r="K9" s="47">
        <v>16941.198899999999</v>
      </c>
      <c r="L9" s="48">
        <v>22.672081224094601</v>
      </c>
      <c r="M9" s="48">
        <v>-0.11448549252320001</v>
      </c>
      <c r="N9" s="47">
        <v>1603919.4083</v>
      </c>
      <c r="O9" s="47">
        <v>16465312.080700001</v>
      </c>
      <c r="P9" s="47">
        <v>3806</v>
      </c>
      <c r="Q9" s="47">
        <v>3780</v>
      </c>
      <c r="R9" s="48">
        <v>0.68783068783069301</v>
      </c>
      <c r="S9" s="47">
        <v>17.0350660273253</v>
      </c>
      <c r="T9" s="47">
        <v>16.814262539682499</v>
      </c>
      <c r="U9" s="49">
        <v>1.2961704245146499</v>
      </c>
    </row>
    <row r="10" spans="1:23" ht="12" thickBot="1">
      <c r="A10" s="71"/>
      <c r="B10" s="60" t="s">
        <v>8</v>
      </c>
      <c r="C10" s="61"/>
      <c r="D10" s="47">
        <v>102053.6312</v>
      </c>
      <c r="E10" s="47">
        <v>99899</v>
      </c>
      <c r="F10" s="48">
        <v>102.156809577673</v>
      </c>
      <c r="G10" s="47">
        <v>113831.1039</v>
      </c>
      <c r="H10" s="48">
        <v>-10.346445124828501</v>
      </c>
      <c r="I10" s="47">
        <v>28009.5645</v>
      </c>
      <c r="J10" s="48">
        <v>27.445926392475101</v>
      </c>
      <c r="K10" s="47">
        <v>32194.357599999999</v>
      </c>
      <c r="L10" s="48">
        <v>28.282566448870199</v>
      </c>
      <c r="M10" s="48">
        <v>-0.12998529593272601</v>
      </c>
      <c r="N10" s="47">
        <v>2293561.3796999999</v>
      </c>
      <c r="O10" s="47">
        <v>23261715.745000001</v>
      </c>
      <c r="P10" s="47">
        <v>78056</v>
      </c>
      <c r="Q10" s="47">
        <v>76611</v>
      </c>
      <c r="R10" s="48">
        <v>1.88615211914738</v>
      </c>
      <c r="S10" s="47">
        <v>1.3074412114379399</v>
      </c>
      <c r="T10" s="47">
        <v>1.29923827126653</v>
      </c>
      <c r="U10" s="49">
        <v>0.62740413103484405</v>
      </c>
    </row>
    <row r="11" spans="1:23" ht="12" thickBot="1">
      <c r="A11" s="71"/>
      <c r="B11" s="60" t="s">
        <v>9</v>
      </c>
      <c r="C11" s="61"/>
      <c r="D11" s="47">
        <v>51942.412199999999</v>
      </c>
      <c r="E11" s="47">
        <v>44111</v>
      </c>
      <c r="F11" s="48">
        <v>117.75387590397</v>
      </c>
      <c r="G11" s="47">
        <v>48888.970800000003</v>
      </c>
      <c r="H11" s="48">
        <v>6.2456651265810503</v>
      </c>
      <c r="I11" s="47">
        <v>9291.3462999999992</v>
      </c>
      <c r="J11" s="48">
        <v>17.8877836174116</v>
      </c>
      <c r="K11" s="47">
        <v>10313.0682</v>
      </c>
      <c r="L11" s="48">
        <v>21.094876883765401</v>
      </c>
      <c r="M11" s="48">
        <v>-9.9070604420127995E-2</v>
      </c>
      <c r="N11" s="47">
        <v>806671.09290000005</v>
      </c>
      <c r="O11" s="47">
        <v>10045564.540899999</v>
      </c>
      <c r="P11" s="47">
        <v>2475</v>
      </c>
      <c r="Q11" s="47">
        <v>2475</v>
      </c>
      <c r="R11" s="48">
        <v>0</v>
      </c>
      <c r="S11" s="47">
        <v>20.986833212121201</v>
      </c>
      <c r="T11" s="47">
        <v>19.1861667878788</v>
      </c>
      <c r="U11" s="49">
        <v>8.5799815819874397</v>
      </c>
    </row>
    <row r="12" spans="1:23" ht="12" thickBot="1">
      <c r="A12" s="71"/>
      <c r="B12" s="60" t="s">
        <v>10</v>
      </c>
      <c r="C12" s="61"/>
      <c r="D12" s="47">
        <v>115013.4338</v>
      </c>
      <c r="E12" s="47">
        <v>185857</v>
      </c>
      <c r="F12" s="48">
        <v>61.882755989820097</v>
      </c>
      <c r="G12" s="47">
        <v>184720.2605</v>
      </c>
      <c r="H12" s="48">
        <v>-37.736427239393201</v>
      </c>
      <c r="I12" s="47">
        <v>25871.532999999999</v>
      </c>
      <c r="J12" s="48">
        <v>22.494357524346899</v>
      </c>
      <c r="K12" s="47">
        <v>25530.8423</v>
      </c>
      <c r="L12" s="48">
        <v>13.821354642362</v>
      </c>
      <c r="M12" s="48">
        <v>1.3344279675409999E-2</v>
      </c>
      <c r="N12" s="47">
        <v>2124027.0532999998</v>
      </c>
      <c r="O12" s="47">
        <v>27222314.8244</v>
      </c>
      <c r="P12" s="47">
        <v>1246</v>
      </c>
      <c r="Q12" s="47">
        <v>1234</v>
      </c>
      <c r="R12" s="48">
        <v>0.97244732576986503</v>
      </c>
      <c r="S12" s="47">
        <v>92.306126645264797</v>
      </c>
      <c r="T12" s="47">
        <v>107.72604141004901</v>
      </c>
      <c r="U12" s="49">
        <v>-16.705191004323002</v>
      </c>
    </row>
    <row r="13" spans="1:23" ht="12" thickBot="1">
      <c r="A13" s="71"/>
      <c r="B13" s="60" t="s">
        <v>11</v>
      </c>
      <c r="C13" s="61"/>
      <c r="D13" s="47">
        <v>249382.63769999999</v>
      </c>
      <c r="E13" s="47">
        <v>300180</v>
      </c>
      <c r="F13" s="48">
        <v>83.077699280431801</v>
      </c>
      <c r="G13" s="47">
        <v>332306.18839999998</v>
      </c>
      <c r="H13" s="48">
        <v>-24.953959208302201</v>
      </c>
      <c r="I13" s="47">
        <v>67440.523700000005</v>
      </c>
      <c r="J13" s="48">
        <v>27.0429907719273</v>
      </c>
      <c r="K13" s="47">
        <v>88141.777100000007</v>
      </c>
      <c r="L13" s="48">
        <v>26.524265926069098</v>
      </c>
      <c r="M13" s="48">
        <v>-0.23486312712431101</v>
      </c>
      <c r="N13" s="47">
        <v>4452289.8859999999</v>
      </c>
      <c r="O13" s="47">
        <v>48188596.740900002</v>
      </c>
      <c r="P13" s="47">
        <v>10801</v>
      </c>
      <c r="Q13" s="47">
        <v>10722</v>
      </c>
      <c r="R13" s="48">
        <v>0.73680283529191704</v>
      </c>
      <c r="S13" s="47">
        <v>23.088847116007798</v>
      </c>
      <c r="T13" s="47">
        <v>23.1155831841074</v>
      </c>
      <c r="U13" s="49">
        <v>-0.115796462098474</v>
      </c>
    </row>
    <row r="14" spans="1:23" ht="12" thickBot="1">
      <c r="A14" s="71"/>
      <c r="B14" s="60" t="s">
        <v>12</v>
      </c>
      <c r="C14" s="61"/>
      <c r="D14" s="47">
        <v>122300.7066</v>
      </c>
      <c r="E14" s="47">
        <v>142555</v>
      </c>
      <c r="F14" s="48">
        <v>85.791944582792595</v>
      </c>
      <c r="G14" s="47">
        <v>167393.27470000001</v>
      </c>
      <c r="H14" s="48">
        <v>-26.938100219864999</v>
      </c>
      <c r="I14" s="47">
        <v>25774.792600000001</v>
      </c>
      <c r="J14" s="48">
        <v>21.074933511463499</v>
      </c>
      <c r="K14" s="47">
        <v>30795.38</v>
      </c>
      <c r="L14" s="48">
        <v>18.3970234498316</v>
      </c>
      <c r="M14" s="48">
        <v>-0.16303053899643399</v>
      </c>
      <c r="N14" s="47">
        <v>2297013.3207</v>
      </c>
      <c r="O14" s="47">
        <v>20933426.426899999</v>
      </c>
      <c r="P14" s="47">
        <v>2008</v>
      </c>
      <c r="Q14" s="47">
        <v>1880</v>
      </c>
      <c r="R14" s="48">
        <v>6.8085106382978804</v>
      </c>
      <c r="S14" s="47">
        <v>60.9067263944223</v>
      </c>
      <c r="T14" s="47">
        <v>61.113707712766001</v>
      </c>
      <c r="U14" s="49">
        <v>-0.33983326735256197</v>
      </c>
    </row>
    <row r="15" spans="1:23" ht="12" thickBot="1">
      <c r="A15" s="71"/>
      <c r="B15" s="60" t="s">
        <v>13</v>
      </c>
      <c r="C15" s="61"/>
      <c r="D15" s="47">
        <v>132095.52849999999</v>
      </c>
      <c r="E15" s="47">
        <v>138099</v>
      </c>
      <c r="F15" s="48">
        <v>95.652776993316394</v>
      </c>
      <c r="G15" s="47">
        <v>158348.96109999999</v>
      </c>
      <c r="H15" s="48">
        <v>-16.5794789038247</v>
      </c>
      <c r="I15" s="47">
        <v>26859.880700000002</v>
      </c>
      <c r="J15" s="48">
        <v>20.333678970821499</v>
      </c>
      <c r="K15" s="47">
        <v>36248.8033</v>
      </c>
      <c r="L15" s="48">
        <v>22.891721580104502</v>
      </c>
      <c r="M15" s="48">
        <v>-0.25901331203394501</v>
      </c>
      <c r="N15" s="47">
        <v>2150531.8813999998</v>
      </c>
      <c r="O15" s="47">
        <v>15792833.079399999</v>
      </c>
      <c r="P15" s="47">
        <v>5010</v>
      </c>
      <c r="Q15" s="47">
        <v>4883</v>
      </c>
      <c r="R15" s="48">
        <v>2.6008601269711198</v>
      </c>
      <c r="S15" s="47">
        <v>26.366372954091801</v>
      </c>
      <c r="T15" s="47">
        <v>25.556028281793999</v>
      </c>
      <c r="U15" s="49">
        <v>3.0734021463960102</v>
      </c>
    </row>
    <row r="16" spans="1:23" ht="12" thickBot="1">
      <c r="A16" s="71"/>
      <c r="B16" s="60" t="s">
        <v>14</v>
      </c>
      <c r="C16" s="61"/>
      <c r="D16" s="47">
        <v>632783.01529999997</v>
      </c>
      <c r="E16" s="47">
        <v>737068</v>
      </c>
      <c r="F16" s="48">
        <v>85.851375354784096</v>
      </c>
      <c r="G16" s="47">
        <v>798153.21869999997</v>
      </c>
      <c r="H16" s="48">
        <v>-20.719104994570898</v>
      </c>
      <c r="I16" s="47">
        <v>35500.367100000003</v>
      </c>
      <c r="J16" s="48">
        <v>5.6101959505296497</v>
      </c>
      <c r="K16" s="47">
        <v>60443.616199999997</v>
      </c>
      <c r="L16" s="48">
        <v>7.57293396604328</v>
      </c>
      <c r="M16" s="48">
        <v>-0.41266970224723198</v>
      </c>
      <c r="N16" s="47">
        <v>14838641.6941</v>
      </c>
      <c r="O16" s="47">
        <v>119489336.75120001</v>
      </c>
      <c r="P16" s="47">
        <v>41303</v>
      </c>
      <c r="Q16" s="47">
        <v>39948</v>
      </c>
      <c r="R16" s="48">
        <v>3.3919094823270202</v>
      </c>
      <c r="S16" s="47">
        <v>15.320509776529599</v>
      </c>
      <c r="T16" s="47">
        <v>15.5401455992791</v>
      </c>
      <c r="U16" s="49">
        <v>-1.43360649190661</v>
      </c>
    </row>
    <row r="17" spans="1:21" ht="12" thickBot="1">
      <c r="A17" s="71"/>
      <c r="B17" s="60" t="s">
        <v>15</v>
      </c>
      <c r="C17" s="61"/>
      <c r="D17" s="47">
        <v>455814.17879999999</v>
      </c>
      <c r="E17" s="47">
        <v>546070</v>
      </c>
      <c r="F17" s="48">
        <v>83.471748823410906</v>
      </c>
      <c r="G17" s="47">
        <v>524040.4767</v>
      </c>
      <c r="H17" s="48">
        <v>-13.0192801765307</v>
      </c>
      <c r="I17" s="47">
        <v>56807.484299999996</v>
      </c>
      <c r="J17" s="48">
        <v>12.462860293103301</v>
      </c>
      <c r="K17" s="47">
        <v>64948.000099999997</v>
      </c>
      <c r="L17" s="48">
        <v>12.3936991487742</v>
      </c>
      <c r="M17" s="48">
        <v>-0.125338975603038</v>
      </c>
      <c r="N17" s="47">
        <v>13016075.468900001</v>
      </c>
      <c r="O17" s="47">
        <v>137329935.68959999</v>
      </c>
      <c r="P17" s="47">
        <v>10965</v>
      </c>
      <c r="Q17" s="47">
        <v>10985</v>
      </c>
      <c r="R17" s="48">
        <v>-0.18206645425580301</v>
      </c>
      <c r="S17" s="47">
        <v>41.569920547195601</v>
      </c>
      <c r="T17" s="47">
        <v>35.942922994993197</v>
      </c>
      <c r="U17" s="49">
        <v>13.5362239766947</v>
      </c>
    </row>
    <row r="18" spans="1:21" ht="12" thickBot="1">
      <c r="A18" s="71"/>
      <c r="B18" s="60" t="s">
        <v>16</v>
      </c>
      <c r="C18" s="61"/>
      <c r="D18" s="47">
        <v>1299113.7716999999</v>
      </c>
      <c r="E18" s="47">
        <v>1275342</v>
      </c>
      <c r="F18" s="48">
        <v>101.86395270445099</v>
      </c>
      <c r="G18" s="47">
        <v>1454092.4157</v>
      </c>
      <c r="H18" s="48">
        <v>-10.658101392090201</v>
      </c>
      <c r="I18" s="47">
        <v>189985.34770000001</v>
      </c>
      <c r="J18" s="48">
        <v>14.6242270568334</v>
      </c>
      <c r="K18" s="47">
        <v>237085.20480000001</v>
      </c>
      <c r="L18" s="48">
        <v>16.304686156131801</v>
      </c>
      <c r="M18" s="48">
        <v>-0.198662152451615</v>
      </c>
      <c r="N18" s="47">
        <v>29804021.723200001</v>
      </c>
      <c r="O18" s="47">
        <v>331713496.0377</v>
      </c>
      <c r="P18" s="47">
        <v>68683</v>
      </c>
      <c r="Q18" s="47">
        <v>67918</v>
      </c>
      <c r="R18" s="48">
        <v>1.1263582555434599</v>
      </c>
      <c r="S18" s="47">
        <v>18.914633485724298</v>
      </c>
      <c r="T18" s="47">
        <v>19.100268865396501</v>
      </c>
      <c r="U18" s="49">
        <v>-0.98143788941161303</v>
      </c>
    </row>
    <row r="19" spans="1:21" ht="12" thickBot="1">
      <c r="A19" s="71"/>
      <c r="B19" s="60" t="s">
        <v>17</v>
      </c>
      <c r="C19" s="61"/>
      <c r="D19" s="47">
        <v>423798.27039999998</v>
      </c>
      <c r="E19" s="47">
        <v>461709</v>
      </c>
      <c r="F19" s="48">
        <v>91.789042535449795</v>
      </c>
      <c r="G19" s="47">
        <v>538619.72679999995</v>
      </c>
      <c r="H19" s="48">
        <v>-21.3177220749354</v>
      </c>
      <c r="I19" s="47">
        <v>56383.919300000001</v>
      </c>
      <c r="J19" s="48">
        <v>13.3044241182915</v>
      </c>
      <c r="K19" s="47">
        <v>72746.843500000003</v>
      </c>
      <c r="L19" s="48">
        <v>13.5061602611915</v>
      </c>
      <c r="M19" s="48">
        <v>-0.22492967959496399</v>
      </c>
      <c r="N19" s="47">
        <v>11079450.702</v>
      </c>
      <c r="O19" s="47">
        <v>102557063.6672</v>
      </c>
      <c r="P19" s="47">
        <v>9382</v>
      </c>
      <c r="Q19" s="47">
        <v>11139</v>
      </c>
      <c r="R19" s="48">
        <v>-15.7734087440524</v>
      </c>
      <c r="S19" s="47">
        <v>45.1714208484332</v>
      </c>
      <c r="T19" s="47">
        <v>72.495158272735395</v>
      </c>
      <c r="U19" s="49">
        <v>-60.488992622090699</v>
      </c>
    </row>
    <row r="20" spans="1:21" ht="12" thickBot="1">
      <c r="A20" s="71"/>
      <c r="B20" s="60" t="s">
        <v>18</v>
      </c>
      <c r="C20" s="61"/>
      <c r="D20" s="47">
        <v>702106.09239999996</v>
      </c>
      <c r="E20" s="47">
        <v>766234</v>
      </c>
      <c r="F20" s="48">
        <v>91.630767154681195</v>
      </c>
      <c r="G20" s="47">
        <v>917815.92290000001</v>
      </c>
      <c r="H20" s="48">
        <v>-23.502515604482799</v>
      </c>
      <c r="I20" s="47">
        <v>49151.475400000003</v>
      </c>
      <c r="J20" s="48">
        <v>7.0005766837866599</v>
      </c>
      <c r="K20" s="47">
        <v>55856.984499999999</v>
      </c>
      <c r="L20" s="48">
        <v>6.0858591691796002</v>
      </c>
      <c r="M20" s="48">
        <v>-0.12004781783377499</v>
      </c>
      <c r="N20" s="47">
        <v>13740298.8572</v>
      </c>
      <c r="O20" s="47">
        <v>138834806.64669999</v>
      </c>
      <c r="P20" s="47">
        <v>31501</v>
      </c>
      <c r="Q20" s="47">
        <v>30326</v>
      </c>
      <c r="R20" s="48">
        <v>3.8745630811844598</v>
      </c>
      <c r="S20" s="47">
        <v>22.2883747309609</v>
      </c>
      <c r="T20" s="47">
        <v>22.9374781309767</v>
      </c>
      <c r="U20" s="49">
        <v>-2.9122957947854502</v>
      </c>
    </row>
    <row r="21" spans="1:21" ht="12" thickBot="1">
      <c r="A21" s="71"/>
      <c r="B21" s="60" t="s">
        <v>19</v>
      </c>
      <c r="C21" s="61"/>
      <c r="D21" s="47">
        <v>258817.1103</v>
      </c>
      <c r="E21" s="47">
        <v>276213</v>
      </c>
      <c r="F21" s="48">
        <v>93.702001824678803</v>
      </c>
      <c r="G21" s="47">
        <v>326068.37650000001</v>
      </c>
      <c r="H21" s="48">
        <v>-20.624896815162298</v>
      </c>
      <c r="I21" s="47">
        <v>32656.567200000001</v>
      </c>
      <c r="J21" s="48">
        <v>12.6176229856469</v>
      </c>
      <c r="K21" s="47">
        <v>45876.745199999998</v>
      </c>
      <c r="L21" s="48">
        <v>14.069670199986399</v>
      </c>
      <c r="M21" s="48">
        <v>-0.28816730442333099</v>
      </c>
      <c r="N21" s="47">
        <v>5652868.4702000003</v>
      </c>
      <c r="O21" s="47">
        <v>58903920.615999997</v>
      </c>
      <c r="P21" s="47">
        <v>24221</v>
      </c>
      <c r="Q21" s="47">
        <v>24000</v>
      </c>
      <c r="R21" s="48">
        <v>0.92083333333332595</v>
      </c>
      <c r="S21" s="47">
        <v>10.685649242393</v>
      </c>
      <c r="T21" s="47">
        <v>10.9827397166667</v>
      </c>
      <c r="U21" s="49">
        <v>-2.7802753724599398</v>
      </c>
    </row>
    <row r="22" spans="1:21" ht="12" thickBot="1">
      <c r="A22" s="71"/>
      <c r="B22" s="60" t="s">
        <v>20</v>
      </c>
      <c r="C22" s="61"/>
      <c r="D22" s="47">
        <v>953746.81270000001</v>
      </c>
      <c r="E22" s="47">
        <v>872881</v>
      </c>
      <c r="F22" s="48">
        <v>109.264242514157</v>
      </c>
      <c r="G22" s="47">
        <v>1004383.7604</v>
      </c>
      <c r="H22" s="48">
        <v>-5.0415936314854202</v>
      </c>
      <c r="I22" s="47">
        <v>130933.26059999999</v>
      </c>
      <c r="J22" s="48">
        <v>13.7283038702206</v>
      </c>
      <c r="K22" s="47">
        <v>136788.18650000001</v>
      </c>
      <c r="L22" s="48">
        <v>13.619115709868099</v>
      </c>
      <c r="M22" s="48">
        <v>-4.2802862219392002E-2</v>
      </c>
      <c r="N22" s="47">
        <v>18841725.428100001</v>
      </c>
      <c r="O22" s="47">
        <v>158541164.68470001</v>
      </c>
      <c r="P22" s="47">
        <v>60038</v>
      </c>
      <c r="Q22" s="47">
        <v>58728</v>
      </c>
      <c r="R22" s="48">
        <v>2.2306225309903298</v>
      </c>
      <c r="S22" s="47">
        <v>15.885719256137801</v>
      </c>
      <c r="T22" s="47">
        <v>16.094008891840399</v>
      </c>
      <c r="U22" s="49">
        <v>-1.31117535406584</v>
      </c>
    </row>
    <row r="23" spans="1:21" ht="12" thickBot="1">
      <c r="A23" s="71"/>
      <c r="B23" s="60" t="s">
        <v>21</v>
      </c>
      <c r="C23" s="61"/>
      <c r="D23" s="47">
        <v>2210303.7492</v>
      </c>
      <c r="E23" s="47">
        <v>2268846</v>
      </c>
      <c r="F23" s="48">
        <v>97.419734490573603</v>
      </c>
      <c r="G23" s="47">
        <v>2476308.9356999998</v>
      </c>
      <c r="H23" s="48">
        <v>-10.742003255938901</v>
      </c>
      <c r="I23" s="47">
        <v>86869.274000000005</v>
      </c>
      <c r="J23" s="48">
        <v>3.9301962018316101</v>
      </c>
      <c r="K23" s="47">
        <v>302884.17969999998</v>
      </c>
      <c r="L23" s="48">
        <v>12.231275966154101</v>
      </c>
      <c r="M23" s="48">
        <v>-0.71319309550587295</v>
      </c>
      <c r="N23" s="47">
        <v>41467695.6175</v>
      </c>
      <c r="O23" s="47">
        <v>325616955.3373</v>
      </c>
      <c r="P23" s="47">
        <v>74414</v>
      </c>
      <c r="Q23" s="47">
        <v>72665</v>
      </c>
      <c r="R23" s="48">
        <v>2.4069359388976901</v>
      </c>
      <c r="S23" s="47">
        <v>29.702794490284099</v>
      </c>
      <c r="T23" s="47">
        <v>28.756063882199101</v>
      </c>
      <c r="U23" s="49">
        <v>3.18734524589811</v>
      </c>
    </row>
    <row r="24" spans="1:21" ht="12" thickBot="1">
      <c r="A24" s="71"/>
      <c r="B24" s="60" t="s">
        <v>22</v>
      </c>
      <c r="C24" s="61"/>
      <c r="D24" s="47">
        <v>195974.56460000001</v>
      </c>
      <c r="E24" s="47">
        <v>189675</v>
      </c>
      <c r="F24" s="48">
        <v>103.321241386582</v>
      </c>
      <c r="G24" s="47">
        <v>216447.86129999999</v>
      </c>
      <c r="H24" s="48">
        <v>-9.4587659942842901</v>
      </c>
      <c r="I24" s="47">
        <v>34259.352700000003</v>
      </c>
      <c r="J24" s="48">
        <v>17.481530202618998</v>
      </c>
      <c r="K24" s="47">
        <v>-139699.83319999999</v>
      </c>
      <c r="L24" s="48">
        <v>-64.542025206880595</v>
      </c>
      <c r="M24" s="48">
        <v>-1.24523545887813</v>
      </c>
      <c r="N24" s="47">
        <v>4030567.648</v>
      </c>
      <c r="O24" s="47">
        <v>38686547.106299996</v>
      </c>
      <c r="P24" s="47">
        <v>22874</v>
      </c>
      <c r="Q24" s="47">
        <v>22084</v>
      </c>
      <c r="R24" s="48">
        <v>3.5772504980981599</v>
      </c>
      <c r="S24" s="47">
        <v>8.5675686193931995</v>
      </c>
      <c r="T24" s="47">
        <v>8.3704550307915202</v>
      </c>
      <c r="U24" s="49">
        <v>2.3006946002801101</v>
      </c>
    </row>
    <row r="25" spans="1:21" ht="12" thickBot="1">
      <c r="A25" s="71"/>
      <c r="B25" s="60" t="s">
        <v>23</v>
      </c>
      <c r="C25" s="61"/>
      <c r="D25" s="47">
        <v>197459.01860000001</v>
      </c>
      <c r="E25" s="47">
        <v>167719</v>
      </c>
      <c r="F25" s="48">
        <v>117.732050990049</v>
      </c>
      <c r="G25" s="47">
        <v>192302.86439999999</v>
      </c>
      <c r="H25" s="48">
        <v>2.6812674975422701</v>
      </c>
      <c r="I25" s="47">
        <v>9096.6056000000008</v>
      </c>
      <c r="J25" s="48">
        <v>4.6068321743395897</v>
      </c>
      <c r="K25" s="47">
        <v>101814.52310000001</v>
      </c>
      <c r="L25" s="48">
        <v>52.944881199595898</v>
      </c>
      <c r="M25" s="48">
        <v>-0.91065512735284804</v>
      </c>
      <c r="N25" s="47">
        <v>3218110.8503999999</v>
      </c>
      <c r="O25" s="47">
        <v>40388435.902800001</v>
      </c>
      <c r="P25" s="47">
        <v>16961</v>
      </c>
      <c r="Q25" s="47">
        <v>13307</v>
      </c>
      <c r="R25" s="48">
        <v>27.459231983166799</v>
      </c>
      <c r="S25" s="47">
        <v>11.6419443782796</v>
      </c>
      <c r="T25" s="47">
        <v>11.488474667468299</v>
      </c>
      <c r="U25" s="49">
        <v>1.3182481020752901</v>
      </c>
    </row>
    <row r="26" spans="1:21" ht="12" thickBot="1">
      <c r="A26" s="71"/>
      <c r="B26" s="60" t="s">
        <v>24</v>
      </c>
      <c r="C26" s="61"/>
      <c r="D26" s="47">
        <v>473115.07610000001</v>
      </c>
      <c r="E26" s="47">
        <v>452723</v>
      </c>
      <c r="F26" s="48">
        <v>104.504316347966</v>
      </c>
      <c r="G26" s="47">
        <v>509718.36420000001</v>
      </c>
      <c r="H26" s="48">
        <v>-7.1810809009106</v>
      </c>
      <c r="I26" s="47">
        <v>92619.718299999993</v>
      </c>
      <c r="J26" s="48">
        <v>19.5765730112611</v>
      </c>
      <c r="K26" s="47">
        <v>98259.393400000001</v>
      </c>
      <c r="L26" s="48">
        <v>19.277193113145401</v>
      </c>
      <c r="M26" s="48">
        <v>-5.7395785836389997E-2</v>
      </c>
      <c r="N26" s="47">
        <v>8524493.2916000001</v>
      </c>
      <c r="O26" s="47">
        <v>78054834.790399998</v>
      </c>
      <c r="P26" s="47">
        <v>37800</v>
      </c>
      <c r="Q26" s="47">
        <v>31581</v>
      </c>
      <c r="R26" s="48">
        <v>19.6922200056996</v>
      </c>
      <c r="S26" s="47">
        <v>12.516271854497401</v>
      </c>
      <c r="T26" s="47">
        <v>12.9208743833318</v>
      </c>
      <c r="U26" s="49">
        <v>-3.2326121830680399</v>
      </c>
    </row>
    <row r="27" spans="1:21" ht="12" thickBot="1">
      <c r="A27" s="71"/>
      <c r="B27" s="60" t="s">
        <v>25</v>
      </c>
      <c r="C27" s="61"/>
      <c r="D27" s="47">
        <v>207187.6581</v>
      </c>
      <c r="E27" s="47">
        <v>213580</v>
      </c>
      <c r="F27" s="48">
        <v>97.007050332428093</v>
      </c>
      <c r="G27" s="47">
        <v>243370.09830000001</v>
      </c>
      <c r="H27" s="48">
        <v>-14.867249696139</v>
      </c>
      <c r="I27" s="47">
        <v>66532.489799999996</v>
      </c>
      <c r="J27" s="48">
        <v>32.112187767423798</v>
      </c>
      <c r="K27" s="47">
        <v>-396570.70630000002</v>
      </c>
      <c r="L27" s="48">
        <v>-162.949642980031</v>
      </c>
      <c r="M27" s="48">
        <v>-1.16776955217078</v>
      </c>
      <c r="N27" s="47">
        <v>4315707.1452000001</v>
      </c>
      <c r="O27" s="47">
        <v>31803377.836100001</v>
      </c>
      <c r="P27" s="47">
        <v>31042</v>
      </c>
      <c r="Q27" s="47">
        <v>29134</v>
      </c>
      <c r="R27" s="48">
        <v>6.5490492208416304</v>
      </c>
      <c r="S27" s="47">
        <v>6.67443006571742</v>
      </c>
      <c r="T27" s="47">
        <v>6.8752963959634803</v>
      </c>
      <c r="U27" s="49">
        <v>-3.00949037248582</v>
      </c>
    </row>
    <row r="28" spans="1:21" ht="12" thickBot="1">
      <c r="A28" s="71"/>
      <c r="B28" s="60" t="s">
        <v>26</v>
      </c>
      <c r="C28" s="61"/>
      <c r="D28" s="47">
        <v>731257.57079999999</v>
      </c>
      <c r="E28" s="47">
        <v>728213</v>
      </c>
      <c r="F28" s="48">
        <v>100.418087949542</v>
      </c>
      <c r="G28" s="47">
        <v>756596.26269999996</v>
      </c>
      <c r="H28" s="48">
        <v>-3.3490374125793099</v>
      </c>
      <c r="I28" s="47">
        <v>31053.749400000001</v>
      </c>
      <c r="J28" s="48">
        <v>4.24662261835143</v>
      </c>
      <c r="K28" s="47">
        <v>15015.0126</v>
      </c>
      <c r="L28" s="48">
        <v>1.9845475506867101</v>
      </c>
      <c r="M28" s="48">
        <v>1.0681800426860799</v>
      </c>
      <c r="N28" s="47">
        <v>12962119.3881</v>
      </c>
      <c r="O28" s="47">
        <v>108848702.45999999</v>
      </c>
      <c r="P28" s="47">
        <v>45427</v>
      </c>
      <c r="Q28" s="47">
        <v>40087</v>
      </c>
      <c r="R28" s="48">
        <v>13.3210267667822</v>
      </c>
      <c r="S28" s="47">
        <v>16.097421595086601</v>
      </c>
      <c r="T28" s="47">
        <v>15.8336979170305</v>
      </c>
      <c r="U28" s="49">
        <v>1.63829763977022</v>
      </c>
    </row>
    <row r="29" spans="1:21" ht="12" thickBot="1">
      <c r="A29" s="71"/>
      <c r="B29" s="60" t="s">
        <v>27</v>
      </c>
      <c r="C29" s="61"/>
      <c r="D29" s="47">
        <v>630567.70449999999</v>
      </c>
      <c r="E29" s="47">
        <v>737322</v>
      </c>
      <c r="F29" s="48">
        <v>85.521346779290496</v>
      </c>
      <c r="G29" s="47">
        <v>902807.18640000001</v>
      </c>
      <c r="H29" s="48">
        <v>-30.1547756820116</v>
      </c>
      <c r="I29" s="47">
        <v>80921.028099999996</v>
      </c>
      <c r="J29" s="48">
        <v>12.8330435451282</v>
      </c>
      <c r="K29" s="47">
        <v>168691.1728</v>
      </c>
      <c r="L29" s="48">
        <v>18.685182765620901</v>
      </c>
      <c r="M29" s="48">
        <v>-0.52030075577256296</v>
      </c>
      <c r="N29" s="47">
        <v>10845533.397600001</v>
      </c>
      <c r="O29" s="47">
        <v>76086889.481700003</v>
      </c>
      <c r="P29" s="47">
        <v>95316</v>
      </c>
      <c r="Q29" s="47">
        <v>89778</v>
      </c>
      <c r="R29" s="48">
        <v>6.1685490877497804</v>
      </c>
      <c r="S29" s="47">
        <v>6.6155493778589101</v>
      </c>
      <c r="T29" s="47">
        <v>6.9175439417229203</v>
      </c>
      <c r="U29" s="49">
        <v>-4.5649204112167796</v>
      </c>
    </row>
    <row r="30" spans="1:21" ht="12" thickBot="1">
      <c r="A30" s="71"/>
      <c r="B30" s="60" t="s">
        <v>28</v>
      </c>
      <c r="C30" s="61"/>
      <c r="D30" s="47">
        <v>1083940.9654000001</v>
      </c>
      <c r="E30" s="47">
        <v>1206648</v>
      </c>
      <c r="F30" s="48">
        <v>89.830751420463997</v>
      </c>
      <c r="G30" s="47">
        <v>1337023.3766000001</v>
      </c>
      <c r="H30" s="48">
        <v>-18.928794786189801</v>
      </c>
      <c r="I30" s="47">
        <v>131022.587</v>
      </c>
      <c r="J30" s="48">
        <v>12.0876128112429</v>
      </c>
      <c r="K30" s="47">
        <v>143697.98749999999</v>
      </c>
      <c r="L30" s="48">
        <v>10.747604717684</v>
      </c>
      <c r="M30" s="48">
        <v>-8.8208615308547997E-2</v>
      </c>
      <c r="N30" s="47">
        <v>19345923.561500002</v>
      </c>
      <c r="O30" s="47">
        <v>131703699.4207</v>
      </c>
      <c r="P30" s="47">
        <v>59490</v>
      </c>
      <c r="Q30" s="47">
        <v>59306</v>
      </c>
      <c r="R30" s="48">
        <v>0.31025528614305697</v>
      </c>
      <c r="S30" s="47">
        <v>18.220557495377399</v>
      </c>
      <c r="T30" s="47">
        <v>16.7183218359019</v>
      </c>
      <c r="U30" s="49">
        <v>8.2447293934697807</v>
      </c>
    </row>
    <row r="31" spans="1:21" ht="12" thickBot="1">
      <c r="A31" s="71"/>
      <c r="B31" s="60" t="s">
        <v>29</v>
      </c>
      <c r="C31" s="61"/>
      <c r="D31" s="47">
        <v>667707.47629999998</v>
      </c>
      <c r="E31" s="47">
        <v>699006</v>
      </c>
      <c r="F31" s="48">
        <v>95.522424170894098</v>
      </c>
      <c r="G31" s="47">
        <v>760554.00289999996</v>
      </c>
      <c r="H31" s="48">
        <v>-12.2077493834725</v>
      </c>
      <c r="I31" s="47">
        <v>31711.870599999998</v>
      </c>
      <c r="J31" s="48">
        <v>4.7493658114667996</v>
      </c>
      <c r="K31" s="47">
        <v>40675.707900000001</v>
      </c>
      <c r="L31" s="48">
        <v>5.3481682753496997</v>
      </c>
      <c r="M31" s="48">
        <v>-0.220373234118932</v>
      </c>
      <c r="N31" s="47">
        <v>17571485.407400001</v>
      </c>
      <c r="O31" s="47">
        <v>126498667.2568</v>
      </c>
      <c r="P31" s="47">
        <v>31631</v>
      </c>
      <c r="Q31" s="47">
        <v>21206</v>
      </c>
      <c r="R31" s="48">
        <v>49.160614920305598</v>
      </c>
      <c r="S31" s="47">
        <v>21.109274961272199</v>
      </c>
      <c r="T31" s="47">
        <v>24.088792054135599</v>
      </c>
      <c r="U31" s="49">
        <v>-14.114729654759699</v>
      </c>
    </row>
    <row r="32" spans="1:21" ht="12" thickBot="1">
      <c r="A32" s="71"/>
      <c r="B32" s="60" t="s">
        <v>30</v>
      </c>
      <c r="C32" s="61"/>
      <c r="D32" s="47">
        <v>113937.3303</v>
      </c>
      <c r="E32" s="47">
        <v>113688</v>
      </c>
      <c r="F32" s="48">
        <v>100.219311009077</v>
      </c>
      <c r="G32" s="47">
        <v>131458.12109999999</v>
      </c>
      <c r="H32" s="48">
        <v>-13.3280398756589</v>
      </c>
      <c r="I32" s="47">
        <v>33767.272700000001</v>
      </c>
      <c r="J32" s="48">
        <v>29.636706960826501</v>
      </c>
      <c r="K32" s="47">
        <v>-688440.35679999995</v>
      </c>
      <c r="L32" s="48">
        <v>-523.69557014762495</v>
      </c>
      <c r="M32" s="48">
        <v>-1.04904894427886</v>
      </c>
      <c r="N32" s="47">
        <v>2217047.3314</v>
      </c>
      <c r="O32" s="47">
        <v>18417039.819800001</v>
      </c>
      <c r="P32" s="47">
        <v>25360</v>
      </c>
      <c r="Q32" s="47">
        <v>24878</v>
      </c>
      <c r="R32" s="48">
        <v>1.9374547793231001</v>
      </c>
      <c r="S32" s="47">
        <v>4.4927969361198699</v>
      </c>
      <c r="T32" s="47">
        <v>4.5052316102580603</v>
      </c>
      <c r="U32" s="49">
        <v>-0.27676911097887502</v>
      </c>
    </row>
    <row r="33" spans="1:21" ht="12" thickBot="1">
      <c r="A33" s="71"/>
      <c r="B33" s="60" t="s">
        <v>31</v>
      </c>
      <c r="C33" s="61"/>
      <c r="D33" s="47">
        <v>30.769400000000001</v>
      </c>
      <c r="E33" s="50"/>
      <c r="F33" s="50"/>
      <c r="G33" s="47">
        <v>68.034400000000005</v>
      </c>
      <c r="H33" s="48">
        <v>-54.773761508883702</v>
      </c>
      <c r="I33" s="47">
        <v>5.9909999999999997</v>
      </c>
      <c r="J33" s="48">
        <v>19.470642911464001</v>
      </c>
      <c r="K33" s="47">
        <v>-29.853899999999999</v>
      </c>
      <c r="L33" s="48">
        <v>-43.880595698646601</v>
      </c>
      <c r="M33" s="48">
        <v>-1.20067729844342</v>
      </c>
      <c r="N33" s="47">
        <v>603.8501</v>
      </c>
      <c r="O33" s="47">
        <v>4690.6238000000003</v>
      </c>
      <c r="P33" s="47">
        <v>5</v>
      </c>
      <c r="Q33" s="47">
        <v>2</v>
      </c>
      <c r="R33" s="48">
        <v>150</v>
      </c>
      <c r="S33" s="47">
        <v>6.15388</v>
      </c>
      <c r="T33" s="47">
        <v>5.7692500000000004</v>
      </c>
      <c r="U33" s="49">
        <v>6.2502031238828302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3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94752.221399999995</v>
      </c>
      <c r="E35" s="47">
        <v>58560</v>
      </c>
      <c r="F35" s="48">
        <v>161.80365676229499</v>
      </c>
      <c r="G35" s="47">
        <v>34622.466500000002</v>
      </c>
      <c r="H35" s="48">
        <v>173.672649520796</v>
      </c>
      <c r="I35" s="47">
        <v>8096.8969999999999</v>
      </c>
      <c r="J35" s="48">
        <v>8.5453373866757705</v>
      </c>
      <c r="K35" s="47">
        <v>-8431.0553</v>
      </c>
      <c r="L35" s="48">
        <v>-24.351399978970299</v>
      </c>
      <c r="M35" s="48">
        <v>-1.9603657800702601</v>
      </c>
      <c r="N35" s="47">
        <v>1542929.6203000001</v>
      </c>
      <c r="O35" s="47">
        <v>21743567.073899999</v>
      </c>
      <c r="P35" s="47">
        <v>7469</v>
      </c>
      <c r="Q35" s="47">
        <v>5980</v>
      </c>
      <c r="R35" s="48">
        <v>24.899665551839501</v>
      </c>
      <c r="S35" s="47">
        <v>12.6860652563931</v>
      </c>
      <c r="T35" s="47">
        <v>12.848320100334499</v>
      </c>
      <c r="U35" s="49">
        <v>-1.27900054636398</v>
      </c>
    </row>
    <row r="36" spans="1:21" ht="12" customHeight="1" thickBot="1">
      <c r="A36" s="71"/>
      <c r="B36" s="60" t="s">
        <v>37</v>
      </c>
      <c r="C36" s="61"/>
      <c r="D36" s="50"/>
      <c r="E36" s="47">
        <v>509245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357042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267317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180089.31599999999</v>
      </c>
      <c r="E39" s="47">
        <v>264160</v>
      </c>
      <c r="F39" s="48">
        <v>68.174332222895202</v>
      </c>
      <c r="G39" s="47">
        <v>303300.85700000002</v>
      </c>
      <c r="H39" s="48">
        <v>-40.623538693133298</v>
      </c>
      <c r="I39" s="47">
        <v>8181.1387999999997</v>
      </c>
      <c r="J39" s="48">
        <v>4.5428229623571896</v>
      </c>
      <c r="K39" s="47">
        <v>13949.8907</v>
      </c>
      <c r="L39" s="48">
        <v>4.5993574953861698</v>
      </c>
      <c r="M39" s="48">
        <v>-0.41353384224006901</v>
      </c>
      <c r="N39" s="47">
        <v>3543152.7338</v>
      </c>
      <c r="O39" s="47">
        <v>34986921.902599998</v>
      </c>
      <c r="P39" s="47">
        <v>312</v>
      </c>
      <c r="Q39" s="47">
        <v>291</v>
      </c>
      <c r="R39" s="48">
        <v>7.2164948453608204</v>
      </c>
      <c r="S39" s="47">
        <v>577.20934615384601</v>
      </c>
      <c r="T39" s="47">
        <v>662.07007972508598</v>
      </c>
      <c r="U39" s="49">
        <v>-14.7018987368617</v>
      </c>
    </row>
    <row r="40" spans="1:21" ht="12" thickBot="1">
      <c r="A40" s="71"/>
      <c r="B40" s="60" t="s">
        <v>34</v>
      </c>
      <c r="C40" s="61"/>
      <c r="D40" s="47">
        <v>285860.69520000002</v>
      </c>
      <c r="E40" s="47">
        <v>266430</v>
      </c>
      <c r="F40" s="48">
        <v>107.29298322261</v>
      </c>
      <c r="G40" s="47">
        <v>383732.47560000001</v>
      </c>
      <c r="H40" s="48">
        <v>-25.5052117355897</v>
      </c>
      <c r="I40" s="47">
        <v>18690.6823</v>
      </c>
      <c r="J40" s="48">
        <v>6.5383883177514903</v>
      </c>
      <c r="K40" s="47">
        <v>33878.298600000002</v>
      </c>
      <c r="L40" s="48">
        <v>8.8286243031758698</v>
      </c>
      <c r="M40" s="48">
        <v>-0.44829926317492202</v>
      </c>
      <c r="N40" s="47">
        <v>5754041.9715</v>
      </c>
      <c r="O40" s="47">
        <v>67473087.064999998</v>
      </c>
      <c r="P40" s="47">
        <v>1584</v>
      </c>
      <c r="Q40" s="47">
        <v>1488</v>
      </c>
      <c r="R40" s="48">
        <v>6.4516129032257998</v>
      </c>
      <c r="S40" s="47">
        <v>180.46761060606099</v>
      </c>
      <c r="T40" s="47">
        <v>183.32122661290299</v>
      </c>
      <c r="U40" s="49">
        <v>-1.5812344371709799</v>
      </c>
    </row>
    <row r="41" spans="1:21" ht="12" thickBot="1">
      <c r="A41" s="71"/>
      <c r="B41" s="60" t="s">
        <v>40</v>
      </c>
      <c r="C41" s="61"/>
      <c r="D41" s="50"/>
      <c r="E41" s="47">
        <v>169679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74228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31547.339</v>
      </c>
      <c r="E43" s="52">
        <v>0</v>
      </c>
      <c r="F43" s="53"/>
      <c r="G43" s="52">
        <v>30835.341499999999</v>
      </c>
      <c r="H43" s="54">
        <v>2.30903069453601</v>
      </c>
      <c r="I43" s="52">
        <v>5430.3530000000001</v>
      </c>
      <c r="J43" s="54">
        <v>17.2133472176528</v>
      </c>
      <c r="K43" s="52">
        <v>3795.1903000000002</v>
      </c>
      <c r="L43" s="54">
        <v>12.307923685554099</v>
      </c>
      <c r="M43" s="54">
        <v>0.43085130671840099</v>
      </c>
      <c r="N43" s="52">
        <v>452317.07189999998</v>
      </c>
      <c r="O43" s="52">
        <v>4919420.4833000004</v>
      </c>
      <c r="P43" s="52">
        <v>30</v>
      </c>
      <c r="Q43" s="52">
        <v>35</v>
      </c>
      <c r="R43" s="54">
        <v>-14.285714285714301</v>
      </c>
      <c r="S43" s="52">
        <v>1051.5779666666699</v>
      </c>
      <c r="T43" s="52">
        <v>2098.5504057142898</v>
      </c>
      <c r="U43" s="55">
        <v>-99.562036504659105</v>
      </c>
    </row>
  </sheetData>
  <mergeCells count="41">
    <mergeCell ref="B36:C36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42638</v>
      </c>
      <c r="D2" s="32">
        <v>452313.85515982902</v>
      </c>
      <c r="E2" s="32">
        <v>352651.20293931599</v>
      </c>
      <c r="F2" s="32">
        <v>99662.652220512799</v>
      </c>
      <c r="G2" s="32">
        <v>352651.20293931599</v>
      </c>
      <c r="H2" s="32">
        <v>0.22033959624185301</v>
      </c>
    </row>
    <row r="3" spans="1:8" ht="14.25">
      <c r="A3" s="32">
        <v>2</v>
      </c>
      <c r="B3" s="33">
        <v>13</v>
      </c>
      <c r="C3" s="32">
        <v>7215.51</v>
      </c>
      <c r="D3" s="32">
        <v>64835.476045715201</v>
      </c>
      <c r="E3" s="32">
        <v>49833.781645526098</v>
      </c>
      <c r="F3" s="32">
        <v>15001.694400189101</v>
      </c>
      <c r="G3" s="32">
        <v>49833.781645526098</v>
      </c>
      <c r="H3" s="32">
        <v>0.23138095553754401</v>
      </c>
    </row>
    <row r="4" spans="1:8" ht="14.25">
      <c r="A4" s="32">
        <v>3</v>
      </c>
      <c r="B4" s="33">
        <v>14</v>
      </c>
      <c r="C4" s="32">
        <v>99836</v>
      </c>
      <c r="D4" s="32">
        <v>102055.527953846</v>
      </c>
      <c r="E4" s="32">
        <v>74044.0662974359</v>
      </c>
      <c r="F4" s="32">
        <v>28011.461656410302</v>
      </c>
      <c r="G4" s="32">
        <v>74044.0662974359</v>
      </c>
      <c r="H4" s="32">
        <v>0.27447275241257102</v>
      </c>
    </row>
    <row r="5" spans="1:8" ht="14.25">
      <c r="A5" s="32">
        <v>4</v>
      </c>
      <c r="B5" s="33">
        <v>15</v>
      </c>
      <c r="C5" s="32">
        <v>4327</v>
      </c>
      <c r="D5" s="32">
        <v>51942.427319658098</v>
      </c>
      <c r="E5" s="32">
        <v>42651.065957264997</v>
      </c>
      <c r="F5" s="32">
        <v>9291.3613623931597</v>
      </c>
      <c r="G5" s="32">
        <v>42651.065957264997</v>
      </c>
      <c r="H5" s="32">
        <v>0.17887807408793799</v>
      </c>
    </row>
    <row r="6" spans="1:8" ht="14.25">
      <c r="A6" s="32">
        <v>5</v>
      </c>
      <c r="B6" s="33">
        <v>16</v>
      </c>
      <c r="C6" s="32">
        <v>2036</v>
      </c>
      <c r="D6" s="32">
        <v>115013.43469059801</v>
      </c>
      <c r="E6" s="32">
        <v>89141.900164957304</v>
      </c>
      <c r="F6" s="32">
        <v>25871.534525641</v>
      </c>
      <c r="G6" s="32">
        <v>89141.900164957304</v>
      </c>
      <c r="H6" s="32">
        <v>0.22494358676652801</v>
      </c>
    </row>
    <row r="7" spans="1:8" ht="14.25">
      <c r="A7" s="32">
        <v>6</v>
      </c>
      <c r="B7" s="33">
        <v>17</v>
      </c>
      <c r="C7" s="32">
        <v>17195</v>
      </c>
      <c r="D7" s="32">
        <v>249382.80829401701</v>
      </c>
      <c r="E7" s="32">
        <v>181942.11318546999</v>
      </c>
      <c r="F7" s="32">
        <v>67440.695108547006</v>
      </c>
      <c r="G7" s="32">
        <v>181942.11318546999</v>
      </c>
      <c r="H7" s="32">
        <v>0.27043041005872298</v>
      </c>
    </row>
    <row r="8" spans="1:8" ht="14.25">
      <c r="A8" s="32">
        <v>7</v>
      </c>
      <c r="B8" s="33">
        <v>18</v>
      </c>
      <c r="C8" s="32">
        <v>33416</v>
      </c>
      <c r="D8" s="32">
        <v>122300.702853846</v>
      </c>
      <c r="E8" s="32">
        <v>96525.912216239303</v>
      </c>
      <c r="F8" s="32">
        <v>25774.790637606799</v>
      </c>
      <c r="G8" s="32">
        <v>96525.912216239303</v>
      </c>
      <c r="H8" s="32">
        <v>0.21074932552438899</v>
      </c>
    </row>
    <row r="9" spans="1:8" ht="14.25">
      <c r="A9" s="32">
        <v>8</v>
      </c>
      <c r="B9" s="33">
        <v>19</v>
      </c>
      <c r="C9" s="32">
        <v>25695</v>
      </c>
      <c r="D9" s="32">
        <v>132095.63232393199</v>
      </c>
      <c r="E9" s="32">
        <v>105235.649335043</v>
      </c>
      <c r="F9" s="32">
        <v>26859.9829888889</v>
      </c>
      <c r="G9" s="32">
        <v>105235.649335043</v>
      </c>
      <c r="H9" s="32">
        <v>0.20333740424529301</v>
      </c>
    </row>
    <row r="10" spans="1:8" ht="14.25">
      <c r="A10" s="32">
        <v>9</v>
      </c>
      <c r="B10" s="33">
        <v>21</v>
      </c>
      <c r="C10" s="32">
        <v>147823</v>
      </c>
      <c r="D10" s="32">
        <v>632782.80929999996</v>
      </c>
      <c r="E10" s="32">
        <v>597282.64820000005</v>
      </c>
      <c r="F10" s="32">
        <v>35500.161099999998</v>
      </c>
      <c r="G10" s="32">
        <v>597282.64820000005</v>
      </c>
      <c r="H10" s="32">
        <v>5.6101652222934402E-2</v>
      </c>
    </row>
    <row r="11" spans="1:8" ht="14.25">
      <c r="A11" s="32">
        <v>10</v>
      </c>
      <c r="B11" s="33">
        <v>22</v>
      </c>
      <c r="C11" s="32">
        <v>30795</v>
      </c>
      <c r="D11" s="32">
        <v>455814.21357350401</v>
      </c>
      <c r="E11" s="32">
        <v>399006.69419914501</v>
      </c>
      <c r="F11" s="32">
        <v>56807.519374358999</v>
      </c>
      <c r="G11" s="32">
        <v>399006.69419914501</v>
      </c>
      <c r="H11" s="32">
        <v>0.12462867037207501</v>
      </c>
    </row>
    <row r="12" spans="1:8" ht="14.25">
      <c r="A12" s="32">
        <v>11</v>
      </c>
      <c r="B12" s="33">
        <v>23</v>
      </c>
      <c r="C12" s="32">
        <v>166895.986</v>
      </c>
      <c r="D12" s="32">
        <v>1299113.8803282101</v>
      </c>
      <c r="E12" s="32">
        <v>1109128.43308889</v>
      </c>
      <c r="F12" s="32">
        <v>189985.44723931601</v>
      </c>
      <c r="G12" s="32">
        <v>1109128.43308889</v>
      </c>
      <c r="H12" s="32">
        <v>0.146242334960903</v>
      </c>
    </row>
    <row r="13" spans="1:8" ht="14.25">
      <c r="A13" s="32">
        <v>12</v>
      </c>
      <c r="B13" s="33">
        <v>24</v>
      </c>
      <c r="C13" s="32">
        <v>14744.075999999999</v>
      </c>
      <c r="D13" s="32">
        <v>423798.23220085498</v>
      </c>
      <c r="E13" s="32">
        <v>367414.35039487202</v>
      </c>
      <c r="F13" s="32">
        <v>56383.881805982899</v>
      </c>
      <c r="G13" s="32">
        <v>367414.35039487202</v>
      </c>
      <c r="H13" s="32">
        <v>0.133044164703501</v>
      </c>
    </row>
    <row r="14" spans="1:8" ht="14.25">
      <c r="A14" s="32">
        <v>13</v>
      </c>
      <c r="B14" s="33">
        <v>25</v>
      </c>
      <c r="C14" s="32">
        <v>62949</v>
      </c>
      <c r="D14" s="32">
        <v>702106.14769999997</v>
      </c>
      <c r="E14" s="32">
        <v>652954.61699999997</v>
      </c>
      <c r="F14" s="32">
        <v>49151.530700000003</v>
      </c>
      <c r="G14" s="32">
        <v>652954.61699999997</v>
      </c>
      <c r="H14" s="32">
        <v>7.0005840087020196E-2</v>
      </c>
    </row>
    <row r="15" spans="1:8" ht="14.25">
      <c r="A15" s="32">
        <v>14</v>
      </c>
      <c r="B15" s="33">
        <v>26</v>
      </c>
      <c r="C15" s="32">
        <v>52779</v>
      </c>
      <c r="D15" s="32">
        <v>258817.00384868</v>
      </c>
      <c r="E15" s="32">
        <v>226160.54303651</v>
      </c>
      <c r="F15" s="32">
        <v>32656.46081217</v>
      </c>
      <c r="G15" s="32">
        <v>226160.54303651</v>
      </c>
      <c r="H15" s="32">
        <v>0.12617587069844499</v>
      </c>
    </row>
    <row r="16" spans="1:8" ht="14.25">
      <c r="A16" s="32">
        <v>15</v>
      </c>
      <c r="B16" s="33">
        <v>27</v>
      </c>
      <c r="C16" s="32">
        <v>142576.51</v>
      </c>
      <c r="D16" s="32">
        <v>953746.77823333303</v>
      </c>
      <c r="E16" s="32">
        <v>822813.55220000003</v>
      </c>
      <c r="F16" s="32">
        <v>130933.22603333301</v>
      </c>
      <c r="G16" s="32">
        <v>822813.55220000003</v>
      </c>
      <c r="H16" s="32">
        <v>0.137283007420341</v>
      </c>
    </row>
    <row r="17" spans="1:8" ht="14.25">
      <c r="A17" s="32">
        <v>16</v>
      </c>
      <c r="B17" s="33">
        <v>29</v>
      </c>
      <c r="C17" s="32">
        <v>175792</v>
      </c>
      <c r="D17" s="32">
        <v>2210304.4418059802</v>
      </c>
      <c r="E17" s="32">
        <v>2123434.5049359002</v>
      </c>
      <c r="F17" s="32">
        <v>86869.936870085498</v>
      </c>
      <c r="G17" s="32">
        <v>2123434.5049359002</v>
      </c>
      <c r="H17" s="32">
        <v>3.9302249602822303E-2</v>
      </c>
    </row>
    <row r="18" spans="1:8" ht="14.25">
      <c r="A18" s="32">
        <v>17</v>
      </c>
      <c r="B18" s="33">
        <v>31</v>
      </c>
      <c r="C18" s="32">
        <v>29134.851999999999</v>
      </c>
      <c r="D18" s="32">
        <v>195974.54953820401</v>
      </c>
      <c r="E18" s="32">
        <v>161715.22174332201</v>
      </c>
      <c r="F18" s="32">
        <v>34259.327794882098</v>
      </c>
      <c r="G18" s="32">
        <v>161715.22174332201</v>
      </c>
      <c r="H18" s="32">
        <v>0.17481518837834301</v>
      </c>
    </row>
    <row r="19" spans="1:8" ht="14.25">
      <c r="A19" s="32">
        <v>18</v>
      </c>
      <c r="B19" s="33">
        <v>32</v>
      </c>
      <c r="C19" s="32">
        <v>18734.269</v>
      </c>
      <c r="D19" s="32">
        <v>197459.01630425101</v>
      </c>
      <c r="E19" s="32">
        <v>188362.424213519</v>
      </c>
      <c r="F19" s="32">
        <v>9096.5920907319996</v>
      </c>
      <c r="G19" s="32">
        <v>188362.424213519</v>
      </c>
      <c r="H19" s="32">
        <v>4.6068253863453298E-2</v>
      </c>
    </row>
    <row r="20" spans="1:8" ht="14.25">
      <c r="A20" s="32">
        <v>19</v>
      </c>
      <c r="B20" s="33">
        <v>33</v>
      </c>
      <c r="C20" s="32">
        <v>48778.868999999999</v>
      </c>
      <c r="D20" s="32">
        <v>473115.07231288898</v>
      </c>
      <c r="E20" s="32">
        <v>380495.296427847</v>
      </c>
      <c r="F20" s="32">
        <v>92619.775885041396</v>
      </c>
      <c r="G20" s="32">
        <v>380495.296427847</v>
      </c>
      <c r="H20" s="32">
        <v>0.19576585339430599</v>
      </c>
    </row>
    <row r="21" spans="1:8" ht="14.25">
      <c r="A21" s="32">
        <v>20</v>
      </c>
      <c r="B21" s="33">
        <v>34</v>
      </c>
      <c r="C21" s="32">
        <v>43467.713000000003</v>
      </c>
      <c r="D21" s="32">
        <v>207187.64422365901</v>
      </c>
      <c r="E21" s="32">
        <v>140655.172357456</v>
      </c>
      <c r="F21" s="32">
        <v>66532.471866203603</v>
      </c>
      <c r="G21" s="32">
        <v>140655.172357456</v>
      </c>
      <c r="H21" s="32">
        <v>0.321121812623062</v>
      </c>
    </row>
    <row r="22" spans="1:8" ht="14.25">
      <c r="A22" s="32">
        <v>21</v>
      </c>
      <c r="B22" s="33">
        <v>35</v>
      </c>
      <c r="C22" s="32">
        <v>40223.252999999997</v>
      </c>
      <c r="D22" s="32">
        <v>731257.57065398199</v>
      </c>
      <c r="E22" s="32">
        <v>700203.83431740699</v>
      </c>
      <c r="F22" s="32">
        <v>31053.736336575501</v>
      </c>
      <c r="G22" s="32">
        <v>700203.83431740699</v>
      </c>
      <c r="H22" s="32">
        <v>4.2466208327666698E-2</v>
      </c>
    </row>
    <row r="23" spans="1:8" ht="14.25">
      <c r="A23" s="32">
        <v>22</v>
      </c>
      <c r="B23" s="33">
        <v>36</v>
      </c>
      <c r="C23" s="32">
        <v>113107.296</v>
      </c>
      <c r="D23" s="32">
        <v>630567.703289381</v>
      </c>
      <c r="E23" s="32">
        <v>549646.66431435605</v>
      </c>
      <c r="F23" s="32">
        <v>80921.038975024901</v>
      </c>
      <c r="G23" s="32">
        <v>549646.66431435605</v>
      </c>
      <c r="H23" s="32">
        <v>0.128330452944065</v>
      </c>
    </row>
    <row r="24" spans="1:8" ht="14.25">
      <c r="A24" s="32">
        <v>23</v>
      </c>
      <c r="B24" s="33">
        <v>37</v>
      </c>
      <c r="C24" s="32">
        <v>95497.535999999993</v>
      </c>
      <c r="D24" s="32">
        <v>1083940.9525274299</v>
      </c>
      <c r="E24" s="32">
        <v>952918.40568663599</v>
      </c>
      <c r="F24" s="32">
        <v>131022.546840797</v>
      </c>
      <c r="G24" s="32">
        <v>952918.40568663599</v>
      </c>
      <c r="H24" s="32">
        <v>0.120876092498665</v>
      </c>
    </row>
    <row r="25" spans="1:8" ht="14.25">
      <c r="A25" s="32">
        <v>24</v>
      </c>
      <c r="B25" s="33">
        <v>38</v>
      </c>
      <c r="C25" s="32">
        <v>154992.41899999999</v>
      </c>
      <c r="D25" s="32">
        <v>667707.45561504399</v>
      </c>
      <c r="E25" s="32">
        <v>635995.76430354</v>
      </c>
      <c r="F25" s="32">
        <v>31711.691311504401</v>
      </c>
      <c r="G25" s="32">
        <v>635995.76430354</v>
      </c>
      <c r="H25" s="32">
        <v>4.7493391072432903E-2</v>
      </c>
    </row>
    <row r="26" spans="1:8" ht="14.25">
      <c r="A26" s="32">
        <v>25</v>
      </c>
      <c r="B26" s="33">
        <v>39</v>
      </c>
      <c r="C26" s="32">
        <v>78346.423999999999</v>
      </c>
      <c r="D26" s="32">
        <v>113937.303747894</v>
      </c>
      <c r="E26" s="32">
        <v>80170.037245995598</v>
      </c>
      <c r="F26" s="32">
        <v>33767.266501897902</v>
      </c>
      <c r="G26" s="32">
        <v>80170.037245995598</v>
      </c>
      <c r="H26" s="32">
        <v>0.296367084274822</v>
      </c>
    </row>
    <row r="27" spans="1:8" ht="14.25">
      <c r="A27" s="32">
        <v>26</v>
      </c>
      <c r="B27" s="33">
        <v>40</v>
      </c>
      <c r="C27" s="32">
        <v>8</v>
      </c>
      <c r="D27" s="32">
        <v>30.769300000000001</v>
      </c>
      <c r="E27" s="32">
        <v>24.778400000000001</v>
      </c>
      <c r="F27" s="32">
        <v>5.9908999999999999</v>
      </c>
      <c r="G27" s="32">
        <v>24.778400000000001</v>
      </c>
      <c r="H27" s="32">
        <v>0.194703811916423</v>
      </c>
    </row>
    <row r="28" spans="1:8" ht="14.25">
      <c r="A28" s="32">
        <v>27</v>
      </c>
      <c r="B28" s="33">
        <v>42</v>
      </c>
      <c r="C28" s="32">
        <v>7931.2060000000001</v>
      </c>
      <c r="D28" s="32">
        <v>94752.221399999995</v>
      </c>
      <c r="E28" s="32">
        <v>86655.318899999998</v>
      </c>
      <c r="F28" s="32">
        <v>8096.9025000000001</v>
      </c>
      <c r="G28" s="32">
        <v>86655.318899999998</v>
      </c>
      <c r="H28" s="32">
        <v>8.5453431912890204E-2</v>
      </c>
    </row>
    <row r="29" spans="1:8" ht="14.25">
      <c r="A29" s="32">
        <v>28</v>
      </c>
      <c r="B29" s="33">
        <v>75</v>
      </c>
      <c r="C29" s="32">
        <v>325</v>
      </c>
      <c r="D29" s="32">
        <v>180089.31623931599</v>
      </c>
      <c r="E29" s="32">
        <v>171908.17735042699</v>
      </c>
      <c r="F29" s="32">
        <v>8181.1388888888896</v>
      </c>
      <c r="G29" s="32">
        <v>171908.17735042699</v>
      </c>
      <c r="H29" s="32">
        <v>4.5428230056785701E-2</v>
      </c>
    </row>
    <row r="30" spans="1:8" ht="14.25">
      <c r="A30" s="32">
        <v>29</v>
      </c>
      <c r="B30" s="33">
        <v>76</v>
      </c>
      <c r="C30" s="32">
        <v>1625</v>
      </c>
      <c r="D30" s="32">
        <v>285860.68904786301</v>
      </c>
      <c r="E30" s="32">
        <v>267170.01312222198</v>
      </c>
      <c r="F30" s="32">
        <v>18690.675925641001</v>
      </c>
      <c r="G30" s="32">
        <v>267170.01312222198</v>
      </c>
      <c r="H30" s="32">
        <v>6.5383862285840699E-2</v>
      </c>
    </row>
    <row r="31" spans="1:8" ht="14.25">
      <c r="A31" s="32">
        <v>30</v>
      </c>
      <c r="B31" s="33">
        <v>99</v>
      </c>
      <c r="C31" s="32">
        <v>30</v>
      </c>
      <c r="D31" s="32">
        <v>31547.339233038299</v>
      </c>
      <c r="E31" s="32">
        <v>26116.986718100001</v>
      </c>
      <c r="F31" s="32">
        <v>5430.3525149383604</v>
      </c>
      <c r="G31" s="32">
        <v>26116.986718100001</v>
      </c>
      <c r="H31" s="32">
        <v>0.172133455529313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2014-04-18T00:31:29Z</dcterms:modified>
</cp:coreProperties>
</file>