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<sst xmlns="http://schemas.openxmlformats.org/spreadsheetml/2006/main" count="114" uniqueCount="71">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</sst>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19932729.482099999</v>
      </c>
      <c r="F3" s="25">
        <f>RA!I7</f>
        <v>2335792.1416000002</v>
      </c>
      <c r="G3" s="16">
        <f>E3-F3</f>
        <v>17596937.340499997</v>
      </c>
      <c r="H3" s="27">
        <f>RA!J7</f>
        <v>11.718375768344201</v>
      </c>
      <c r="I3" s="20">
        <f>SUM(I4:I39)</f>
        <v>19932734.157534882</v>
      </c>
      <c r="J3" s="21">
        <f>SUM(J4:J39)</f>
        <v>17596937.350065369</v>
      </c>
      <c r="K3" s="22">
        <f>E3-I3</f>
        <v>-4.6754348836839199</v>
      </c>
      <c r="L3" s="22">
        <f>G3-J3</f>
        <v>-9.5653720200061798E-3</v>
      </c>
    </row>
    <row r="4" spans="1:12">
      <c r="A4" s="38">
        <f>RA!A8</f>
        <v>41755</v>
      </c>
      <c r="B4" s="12">
        <v>12</v>
      </c>
      <c r="C4" s="35" t="s">
        <v>6</v>
      </c>
      <c r="D4" s="35"/>
      <c r="E4" s="15">
        <f>VLOOKUP(C4,RA!B8:D39,3,0)</f>
        <v>669938.04180000001</v>
      </c>
      <c r="F4" s="25">
        <f>VLOOKUP(C4,RA!B8:I43,8,0)</f>
        <v>144588.98860000001</v>
      </c>
      <c r="G4" s="16">
        <f t="shared" ref="G4:G39" si="0">E4-F4</f>
        <v>525349.05319999997</v>
      </c>
      <c r="H4" s="27">
        <f>RA!J8</f>
        <v>21.5824418944051</v>
      </c>
      <c r="I4" s="20">
        <f>VLOOKUP(B4,RMS!B:D,3,FALSE)</f>
        <v>669938.62114188005</v>
      </c>
      <c r="J4" s="21">
        <f>VLOOKUP(B4,RMS!B:E,4,FALSE)</f>
        <v>525349.05693846196</v>
      </c>
      <c r="K4" s="22">
        <f t="shared" ref="K4:K39" si="1">E4-I4</f>
        <v>-0.5793418800458312</v>
      </c>
      <c r="L4" s="22">
        <f t="shared" ref="L4:L39" si="2">G4-J4</f>
        <v>-3.7384619936347008E-3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155165.84710000001</v>
      </c>
      <c r="F5" s="25">
        <f>VLOOKUP(C5,RA!B9:I44,8,0)</f>
        <v>35198.099499999997</v>
      </c>
      <c r="G5" s="16">
        <f t="shared" si="0"/>
        <v>119967.74760000002</v>
      </c>
      <c r="H5" s="27">
        <f>RA!J9</f>
        <v>22.684179642518799</v>
      </c>
      <c r="I5" s="20">
        <f>VLOOKUP(B5,RMS!B:D,3,FALSE)</f>
        <v>155165.89311331199</v>
      </c>
      <c r="J5" s="21">
        <f>VLOOKUP(B5,RMS!B:E,4,FALSE)</f>
        <v>119967.74582746399</v>
      </c>
      <c r="K5" s="22">
        <f t="shared" si="1"/>
        <v>-4.6013311977731064E-2</v>
      </c>
      <c r="L5" s="22">
        <f t="shared" si="2"/>
        <v>1.7725360230542719E-3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204597.9436</v>
      </c>
      <c r="F6" s="25">
        <f>VLOOKUP(C6,RA!B10:I45,8,0)</f>
        <v>52653.8102</v>
      </c>
      <c r="G6" s="16">
        <f t="shared" si="0"/>
        <v>151944.13339999999</v>
      </c>
      <c r="H6" s="27">
        <f>RA!J10</f>
        <v>25.735258758485401</v>
      </c>
      <c r="I6" s="20">
        <f>VLOOKUP(B6,RMS!B:D,3,FALSE)</f>
        <v>204600.585267521</v>
      </c>
      <c r="J6" s="21">
        <f>VLOOKUP(B6,RMS!B:E,4,FALSE)</f>
        <v>151944.134193162</v>
      </c>
      <c r="K6" s="22">
        <f t="shared" si="1"/>
        <v>-2.6416675210057292</v>
      </c>
      <c r="L6" s="22">
        <f t="shared" si="2"/>
        <v>-7.9316200572066009E-4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64569.376700000001</v>
      </c>
      <c r="F7" s="25">
        <f>VLOOKUP(C7,RA!B11:I46,8,0)</f>
        <v>14045.222</v>
      </c>
      <c r="G7" s="16">
        <f t="shared" si="0"/>
        <v>50524.154699999999</v>
      </c>
      <c r="H7" s="27">
        <f>RA!J11</f>
        <v>21.752141212786398</v>
      </c>
      <c r="I7" s="20">
        <f>VLOOKUP(B7,RMS!B:D,3,FALSE)</f>
        <v>64569.401394871798</v>
      </c>
      <c r="J7" s="21">
        <f>VLOOKUP(B7,RMS!B:E,4,FALSE)</f>
        <v>50524.154917093998</v>
      </c>
      <c r="K7" s="22">
        <f t="shared" si="1"/>
        <v>-2.4694871797692031E-2</v>
      </c>
      <c r="L7" s="22">
        <f t="shared" si="2"/>
        <v>-2.1709399879910052E-4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148056.64189999999</v>
      </c>
      <c r="F8" s="25">
        <f>VLOOKUP(C8,RA!B12:I47,8,0)</f>
        <v>22001.123500000002</v>
      </c>
      <c r="G8" s="16">
        <f t="shared" si="0"/>
        <v>126055.51839999999</v>
      </c>
      <c r="H8" s="27">
        <f>RA!J12</f>
        <v>14.8599368577196</v>
      </c>
      <c r="I8" s="20">
        <f>VLOOKUP(B8,RMS!B:D,3,FALSE)</f>
        <v>148056.64331367501</v>
      </c>
      <c r="J8" s="21">
        <f>VLOOKUP(B8,RMS!B:E,4,FALSE)</f>
        <v>126055.51997265</v>
      </c>
      <c r="K8" s="22">
        <f t="shared" si="1"/>
        <v>-1.4136750251054764E-3</v>
      </c>
      <c r="L8" s="22">
        <f t="shared" si="2"/>
        <v>-1.5726500132586807E-3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324441.48800000001</v>
      </c>
      <c r="F9" s="25">
        <f>VLOOKUP(C9,RA!B13:I48,8,0)</f>
        <v>38095.756399999998</v>
      </c>
      <c r="G9" s="16">
        <f t="shared" si="0"/>
        <v>286345.7316</v>
      </c>
      <c r="H9" s="27">
        <f>RA!J13</f>
        <v>11.741949722533599</v>
      </c>
      <c r="I9" s="20">
        <f>VLOOKUP(B9,RMS!B:D,3,FALSE)</f>
        <v>324441.70678205101</v>
      </c>
      <c r="J9" s="21">
        <f>VLOOKUP(B9,RMS!B:E,4,FALSE)</f>
        <v>286345.731423077</v>
      </c>
      <c r="K9" s="22">
        <f t="shared" si="1"/>
        <v>-0.2187820510007441</v>
      </c>
      <c r="L9" s="22">
        <f t="shared" si="2"/>
        <v>1.7692300025373697E-4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147668.73130000001</v>
      </c>
      <c r="F10" s="25">
        <f>VLOOKUP(C10,RA!B14:I49,8,0)</f>
        <v>24743.324700000001</v>
      </c>
      <c r="G10" s="16">
        <f t="shared" si="0"/>
        <v>122925.40660000002</v>
      </c>
      <c r="H10" s="27">
        <f>RA!J14</f>
        <v>16.755967551269901</v>
      </c>
      <c r="I10" s="20">
        <f>VLOOKUP(B10,RMS!B:D,3,FALSE)</f>
        <v>147668.734194872</v>
      </c>
      <c r="J10" s="21">
        <f>VLOOKUP(B10,RMS!B:E,4,FALSE)</f>
        <v>122925.405523077</v>
      </c>
      <c r="K10" s="22">
        <f t="shared" si="1"/>
        <v>-2.8948719846084714E-3</v>
      </c>
      <c r="L10" s="22">
        <f t="shared" si="2"/>
        <v>1.0769230138976127E-3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127638.5227</v>
      </c>
      <c r="F11" s="25">
        <f>VLOOKUP(C11,RA!B15:I50,8,0)</f>
        <v>22223.232599999999</v>
      </c>
      <c r="G11" s="16">
        <f t="shared" si="0"/>
        <v>105415.2901</v>
      </c>
      <c r="H11" s="27">
        <f>RA!J15</f>
        <v>17.411070051502598</v>
      </c>
      <c r="I11" s="20">
        <f>VLOOKUP(B11,RMS!B:D,3,FALSE)</f>
        <v>127638.603723077</v>
      </c>
      <c r="J11" s="21">
        <f>VLOOKUP(B11,RMS!B:E,4,FALSE)</f>
        <v>105415.29265897399</v>
      </c>
      <c r="K11" s="22">
        <f t="shared" si="1"/>
        <v>-8.1023077000281774E-2</v>
      </c>
      <c r="L11" s="22">
        <f t="shared" si="2"/>
        <v>-2.5589739962015301E-3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1014366.4132</v>
      </c>
      <c r="F12" s="25">
        <f>VLOOKUP(C12,RA!B16:I51,8,0)</f>
        <v>42615.973700000002</v>
      </c>
      <c r="G12" s="16">
        <f t="shared" si="0"/>
        <v>971750.43949999998</v>
      </c>
      <c r="H12" s="27">
        <f>RA!J16</f>
        <v>4.2012406114236702</v>
      </c>
      <c r="I12" s="20">
        <f>VLOOKUP(B12,RMS!B:D,3,FALSE)</f>
        <v>1014366.1298</v>
      </c>
      <c r="J12" s="21">
        <f>VLOOKUP(B12,RMS!B:E,4,FALSE)</f>
        <v>971750.43949999998</v>
      </c>
      <c r="K12" s="22">
        <f t="shared" si="1"/>
        <v>0.28339999995660037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463028.48859999998</v>
      </c>
      <c r="F13" s="25">
        <f>VLOOKUP(C13,RA!B17:I52,8,0)</f>
        <v>47395.896500000003</v>
      </c>
      <c r="G13" s="16">
        <f t="shared" si="0"/>
        <v>415632.59210000001</v>
      </c>
      <c r="H13" s="27">
        <f>RA!J17</f>
        <v>10.2360648787086</v>
      </c>
      <c r="I13" s="20">
        <f>VLOOKUP(B13,RMS!B:D,3,FALSE)</f>
        <v>463028.590548718</v>
      </c>
      <c r="J13" s="21">
        <f>VLOOKUP(B13,RMS!B:E,4,FALSE)</f>
        <v>415632.59174102597</v>
      </c>
      <c r="K13" s="22">
        <f t="shared" si="1"/>
        <v>-0.10194871801650152</v>
      </c>
      <c r="L13" s="22">
        <f t="shared" si="2"/>
        <v>3.5897403722628951E-4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2494480.6113999998</v>
      </c>
      <c r="F14" s="25">
        <f>VLOOKUP(C14,RA!B18:I53,8,0)</f>
        <v>338581.91320000001</v>
      </c>
      <c r="G14" s="16">
        <f t="shared" si="0"/>
        <v>2155898.6982</v>
      </c>
      <c r="H14" s="27">
        <f>RA!J18</f>
        <v>13.5732429289148</v>
      </c>
      <c r="I14" s="20">
        <f>VLOOKUP(B14,RMS!B:D,3,FALSE)</f>
        <v>2494481.1057299101</v>
      </c>
      <c r="J14" s="21">
        <f>VLOOKUP(B14,RMS!B:E,4,FALSE)</f>
        <v>2155898.6835008501</v>
      </c>
      <c r="K14" s="22">
        <f t="shared" si="1"/>
        <v>-0.49432991025969386</v>
      </c>
      <c r="L14" s="22">
        <f t="shared" si="2"/>
        <v>1.4699149876832962E-2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686719.3297</v>
      </c>
      <c r="F15" s="25">
        <f>VLOOKUP(C15,RA!B19:I54,8,0)</f>
        <v>80038.5628</v>
      </c>
      <c r="G15" s="16">
        <f t="shared" si="0"/>
        <v>606680.76690000005</v>
      </c>
      <c r="H15" s="27">
        <f>RA!J19</f>
        <v>11.655207497212199</v>
      </c>
      <c r="I15" s="20">
        <f>VLOOKUP(B15,RMS!B:D,3,FALSE)</f>
        <v>686719.41698888899</v>
      </c>
      <c r="J15" s="21">
        <f>VLOOKUP(B15,RMS!B:E,4,FALSE)</f>
        <v>606680.76597863203</v>
      </c>
      <c r="K15" s="22">
        <f t="shared" si="1"/>
        <v>-8.7288888986222446E-2</v>
      </c>
      <c r="L15" s="22">
        <f t="shared" si="2"/>
        <v>9.2136801686137915E-4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1264443.6099</v>
      </c>
      <c r="F16" s="25">
        <f>VLOOKUP(C16,RA!B20:I55,8,0)</f>
        <v>78616.491500000004</v>
      </c>
      <c r="G16" s="16">
        <f t="shared" si="0"/>
        <v>1185827.1184</v>
      </c>
      <c r="H16" s="27">
        <f>RA!J20</f>
        <v>6.2174770693188499</v>
      </c>
      <c r="I16" s="20">
        <f>VLOOKUP(B16,RMS!B:D,3,FALSE)</f>
        <v>1264443.5817</v>
      </c>
      <c r="J16" s="21">
        <f>VLOOKUP(B16,RMS!B:E,4,FALSE)</f>
        <v>1185827.1184</v>
      </c>
      <c r="K16" s="22">
        <f t="shared" si="1"/>
        <v>2.8200000058859587E-2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501050.33260000002</v>
      </c>
      <c r="F17" s="25">
        <f>VLOOKUP(C17,RA!B21:I56,8,0)</f>
        <v>54816.933700000001</v>
      </c>
      <c r="G17" s="16">
        <f t="shared" si="0"/>
        <v>446233.39890000003</v>
      </c>
      <c r="H17" s="27">
        <f>RA!J21</f>
        <v>10.940404612756099</v>
      </c>
      <c r="I17" s="20">
        <f>VLOOKUP(B17,RMS!B:D,3,FALSE)</f>
        <v>501050.23343910399</v>
      </c>
      <c r="J17" s="21">
        <f>VLOOKUP(B17,RMS!B:E,4,FALSE)</f>
        <v>446233.39867932798</v>
      </c>
      <c r="K17" s="22">
        <f t="shared" si="1"/>
        <v>9.9160896032117307E-2</v>
      </c>
      <c r="L17" s="22">
        <f t="shared" si="2"/>
        <v>2.2067205281928182E-4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1477215.1728999999</v>
      </c>
      <c r="F18" s="25">
        <f>VLOOKUP(C18,RA!B22:I57,8,0)</f>
        <v>212558.7377</v>
      </c>
      <c r="G18" s="16">
        <f t="shared" si="0"/>
        <v>1264656.4351999999</v>
      </c>
      <c r="H18" s="27">
        <f>RA!J22</f>
        <v>14.3891520747593</v>
      </c>
      <c r="I18" s="20">
        <f>VLOOKUP(B18,RMS!B:D,3,FALSE)</f>
        <v>1477215.09103333</v>
      </c>
      <c r="J18" s="21">
        <f>VLOOKUP(B18,RMS!B:E,4,FALSE)</f>
        <v>1264656.4327</v>
      </c>
      <c r="K18" s="22">
        <f t="shared" si="1"/>
        <v>8.1866669934242964E-2</v>
      </c>
      <c r="L18" s="22">
        <f t="shared" si="2"/>
        <v>2.4999999441206455E-3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2748448.8582000001</v>
      </c>
      <c r="F19" s="25">
        <f>VLOOKUP(C19,RA!B23:I58,8,0)</f>
        <v>215971.18719999999</v>
      </c>
      <c r="G19" s="16">
        <f t="shared" si="0"/>
        <v>2532477.6710000001</v>
      </c>
      <c r="H19" s="27">
        <f>RA!J23</f>
        <v>7.8579299940637304</v>
      </c>
      <c r="I19" s="20">
        <f>VLOOKUP(B19,RMS!B:D,3,FALSE)</f>
        <v>2748449.9380495702</v>
      </c>
      <c r="J19" s="21">
        <f>VLOOKUP(B19,RMS!B:E,4,FALSE)</f>
        <v>2532477.7109179501</v>
      </c>
      <c r="K19" s="22">
        <f t="shared" si="1"/>
        <v>-1.0798495700582862</v>
      </c>
      <c r="L19" s="22">
        <f t="shared" si="2"/>
        <v>-3.9917950052767992E-2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329709.3112</v>
      </c>
      <c r="F20" s="25">
        <f>VLOOKUP(C20,RA!B24:I59,8,0)</f>
        <v>55511.750800000002</v>
      </c>
      <c r="G20" s="16">
        <f t="shared" si="0"/>
        <v>274197.56040000002</v>
      </c>
      <c r="H20" s="27">
        <f>RA!J24</f>
        <v>16.836573585975199</v>
      </c>
      <c r="I20" s="20">
        <f>VLOOKUP(B20,RMS!B:D,3,FALSE)</f>
        <v>329709.33648385899</v>
      </c>
      <c r="J20" s="21">
        <f>VLOOKUP(B20,RMS!B:E,4,FALSE)</f>
        <v>274197.54704379902</v>
      </c>
      <c r="K20" s="22">
        <f t="shared" si="1"/>
        <v>-2.5283858994953334E-2</v>
      </c>
      <c r="L20" s="22">
        <f t="shared" si="2"/>
        <v>1.3356201001442969E-2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288658.26730000001</v>
      </c>
      <c r="F21" s="25">
        <f>VLOOKUP(C21,RA!B25:I60,8,0)</f>
        <v>28036.464400000001</v>
      </c>
      <c r="G21" s="16">
        <f t="shared" si="0"/>
        <v>260621.80290000001</v>
      </c>
      <c r="H21" s="27">
        <f>RA!J25</f>
        <v>9.7126836734116306</v>
      </c>
      <c r="I21" s="20">
        <f>VLOOKUP(B21,RMS!B:D,3,FALSE)</f>
        <v>288658.26424654003</v>
      </c>
      <c r="J21" s="21">
        <f>VLOOKUP(B21,RMS!B:E,4,FALSE)</f>
        <v>260621.79495775601</v>
      </c>
      <c r="K21" s="22">
        <f t="shared" si="1"/>
        <v>3.0534599791280925E-3</v>
      </c>
      <c r="L21" s="22">
        <f t="shared" si="2"/>
        <v>7.9422440030612051E-3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653934.38780000003</v>
      </c>
      <c r="F22" s="25">
        <f>VLOOKUP(C22,RA!B26:I61,8,0)</f>
        <v>137970.97899999999</v>
      </c>
      <c r="G22" s="16">
        <f t="shared" si="0"/>
        <v>515963.40880000003</v>
      </c>
      <c r="H22" s="27">
        <f>RA!J26</f>
        <v>21.098596674839101</v>
      </c>
      <c r="I22" s="20">
        <f>VLOOKUP(B22,RMS!B:D,3,FALSE)</f>
        <v>653934.44554245495</v>
      </c>
      <c r="J22" s="21">
        <f>VLOOKUP(B22,RMS!B:E,4,FALSE)</f>
        <v>515963.36950660503</v>
      </c>
      <c r="K22" s="22">
        <f t="shared" si="1"/>
        <v>-5.7742454926483333E-2</v>
      </c>
      <c r="L22" s="22">
        <f t="shared" si="2"/>
        <v>3.9293395006097853E-2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360785.26120000001</v>
      </c>
      <c r="F23" s="25">
        <f>VLOOKUP(C23,RA!B27:I62,8,0)</f>
        <v>113796.4332</v>
      </c>
      <c r="G23" s="16">
        <f t="shared" si="0"/>
        <v>246988.82800000001</v>
      </c>
      <c r="H23" s="27">
        <f>RA!J27</f>
        <v>31.541319848129099</v>
      </c>
      <c r="I23" s="20">
        <f>VLOOKUP(B23,RMS!B:D,3,FALSE)</f>
        <v>360785.23598084098</v>
      </c>
      <c r="J23" s="21">
        <f>VLOOKUP(B23,RMS!B:E,4,FALSE)</f>
        <v>246988.838697144</v>
      </c>
      <c r="K23" s="22">
        <f t="shared" si="1"/>
        <v>2.5219159026164562E-2</v>
      </c>
      <c r="L23" s="22">
        <f t="shared" si="2"/>
        <v>-1.0697143996367231E-2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1083912.5932</v>
      </c>
      <c r="F24" s="25">
        <f>VLOOKUP(C24,RA!B28:I63,8,0)</f>
        <v>102140.36320000001</v>
      </c>
      <c r="G24" s="16">
        <f t="shared" si="0"/>
        <v>981772.23</v>
      </c>
      <c r="H24" s="27">
        <f>RA!J28</f>
        <v>9.4233025652423095</v>
      </c>
      <c r="I24" s="20">
        <f>VLOOKUP(B24,RMS!B:D,3,FALSE)</f>
        <v>1083912.5925300899</v>
      </c>
      <c r="J24" s="21">
        <f>VLOOKUP(B24,RMS!B:E,4,FALSE)</f>
        <v>981772.22411681397</v>
      </c>
      <c r="K24" s="22">
        <f t="shared" si="1"/>
        <v>6.6991010680794716E-4</v>
      </c>
      <c r="L24" s="22">
        <f t="shared" si="2"/>
        <v>5.8831860078498721E-3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887307.755</v>
      </c>
      <c r="F25" s="25">
        <f>VLOOKUP(C25,RA!B29:I64,8,0)</f>
        <v>151141.54180000001</v>
      </c>
      <c r="G25" s="16">
        <f t="shared" si="0"/>
        <v>736166.2132</v>
      </c>
      <c r="H25" s="27">
        <f>RA!J29</f>
        <v>17.033722623105</v>
      </c>
      <c r="I25" s="20">
        <f>VLOOKUP(B25,RMS!B:D,3,FALSE)</f>
        <v>887307.75213185803</v>
      </c>
      <c r="J25" s="21">
        <f>VLOOKUP(B25,RMS!B:E,4,FALSE)</f>
        <v>736166.19542324799</v>
      </c>
      <c r="K25" s="22">
        <f t="shared" si="1"/>
        <v>2.8681419789791107E-3</v>
      </c>
      <c r="L25" s="22">
        <f t="shared" si="2"/>
        <v>1.7776752007193863E-2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1714561.3936999999</v>
      </c>
      <c r="F26" s="25">
        <f>VLOOKUP(C26,RA!B30:I65,8,0)</f>
        <v>181612.745</v>
      </c>
      <c r="G26" s="16">
        <f t="shared" si="0"/>
        <v>1532948.6486999998</v>
      </c>
      <c r="H26" s="27">
        <f>RA!J30</f>
        <v>10.592373400411301</v>
      </c>
      <c r="I26" s="20">
        <f>VLOOKUP(B26,RMS!B:D,3,FALSE)</f>
        <v>1714561.36913097</v>
      </c>
      <c r="J26" s="21">
        <f>VLOOKUP(B26,RMS!B:E,4,FALSE)</f>
        <v>1532948.5994337699</v>
      </c>
      <c r="K26" s="22">
        <f t="shared" si="1"/>
        <v>2.4569029919803143E-2</v>
      </c>
      <c r="L26" s="22">
        <f t="shared" si="2"/>
        <v>4.9266229849308729E-2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1028807.7319</v>
      </c>
      <c r="F27" s="25">
        <f>VLOOKUP(C27,RA!B31:I66,8,0)</f>
        <v>35402.730000000003</v>
      </c>
      <c r="G27" s="16">
        <f t="shared" si="0"/>
        <v>993405.00190000003</v>
      </c>
      <c r="H27" s="27">
        <f>RA!J31</f>
        <v>3.4411415177273499</v>
      </c>
      <c r="I27" s="20">
        <f>VLOOKUP(B27,RMS!B:D,3,FALSE)</f>
        <v>1028807.7052601801</v>
      </c>
      <c r="J27" s="21">
        <f>VLOOKUP(B27,RMS!B:E,4,FALSE)</f>
        <v>993405.124814159</v>
      </c>
      <c r="K27" s="22">
        <f t="shared" si="1"/>
        <v>2.663981996010989E-2</v>
      </c>
      <c r="L27" s="22">
        <f t="shared" si="2"/>
        <v>-0.12291415897198021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187015.07980000001</v>
      </c>
      <c r="F28" s="25">
        <f>VLOOKUP(C28,RA!B32:I67,8,0)</f>
        <v>50129.3338</v>
      </c>
      <c r="G28" s="16">
        <f t="shared" si="0"/>
        <v>136885.74600000001</v>
      </c>
      <c r="H28" s="27">
        <f>RA!J32</f>
        <v>26.804968804446101</v>
      </c>
      <c r="I28" s="20">
        <f>VLOOKUP(B28,RMS!B:D,3,FALSE)</f>
        <v>187014.896363445</v>
      </c>
      <c r="J28" s="21">
        <f>VLOOKUP(B28,RMS!B:E,4,FALSE)</f>
        <v>136885.732721512</v>
      </c>
      <c r="K28" s="22">
        <f t="shared" si="1"/>
        <v>0.18343655500211753</v>
      </c>
      <c r="L28" s="22">
        <f t="shared" si="2"/>
        <v>1.3278488011565059E-2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25.2896</v>
      </c>
      <c r="F29" s="25">
        <f>VLOOKUP(C29,RA!B33:I68,8,0)</f>
        <v>4.4934000000000003</v>
      </c>
      <c r="G29" s="16">
        <f t="shared" si="0"/>
        <v>20.796199999999999</v>
      </c>
      <c r="H29" s="27">
        <f>RA!J33</f>
        <v>17.767778058965</v>
      </c>
      <c r="I29" s="20">
        <f>VLOOKUP(B29,RMS!B:D,3,FALSE)</f>
        <v>25.289300000000001</v>
      </c>
      <c r="J29" s="21">
        <f>VLOOKUP(B29,RMS!B:E,4,FALSE)</f>
        <v>20.796199999999999</v>
      </c>
      <c r="K29" s="22">
        <f t="shared" si="1"/>
        <v>2.9999999999930083E-4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143341.07010000001</v>
      </c>
      <c r="F31" s="25">
        <f>VLOOKUP(C31,RA!B35:I70,8,0)</f>
        <v>15580.7672</v>
      </c>
      <c r="G31" s="16">
        <f t="shared" si="0"/>
        <v>127760.30290000001</v>
      </c>
      <c r="H31" s="27">
        <f>RA!J35</f>
        <v>10.8697159782122</v>
      </c>
      <c r="I31" s="20">
        <f>VLOOKUP(B31,RMS!B:D,3,FALSE)</f>
        <v>143341.06959999999</v>
      </c>
      <c r="J31" s="21">
        <f>VLOOKUP(B31,RMS!B:E,4,FALSE)</f>
        <v>127760.2987</v>
      </c>
      <c r="K31" s="22">
        <f t="shared" si="1"/>
        <v>5.0000002374872565E-4</v>
      </c>
      <c r="L31" s="22">
        <f t="shared" si="2"/>
        <v>4.2000000103143975E-3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282404.27409999998</v>
      </c>
      <c r="F35" s="25">
        <f>VLOOKUP(C35,RA!B8:I74,8,0)</f>
        <v>16524.899700000002</v>
      </c>
      <c r="G35" s="16">
        <f t="shared" si="0"/>
        <v>265879.37439999997</v>
      </c>
      <c r="H35" s="27">
        <f>RA!J39</f>
        <v>5.8515048161588696</v>
      </c>
      <c r="I35" s="20">
        <f>VLOOKUP(B35,RMS!B:D,3,FALSE)</f>
        <v>282404.27350427402</v>
      </c>
      <c r="J35" s="21">
        <f>VLOOKUP(B35,RMS!B:E,4,FALSE)</f>
        <v>265879.376068376</v>
      </c>
      <c r="K35" s="22">
        <f t="shared" si="1"/>
        <v>5.957259563729167E-4</v>
      </c>
      <c r="L35" s="22">
        <f t="shared" si="2"/>
        <v>-1.6683760331943631E-3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461978.13319999998</v>
      </c>
      <c r="F36" s="25">
        <f>VLOOKUP(C36,RA!B8:I75,8,0)</f>
        <v>21752.070199999998</v>
      </c>
      <c r="G36" s="16">
        <f t="shared" si="0"/>
        <v>440226.06299999997</v>
      </c>
      <c r="H36" s="27">
        <f>RA!J40</f>
        <v>4.7084631580566798</v>
      </c>
      <c r="I36" s="20">
        <f>VLOOKUP(B36,RMS!B:D,3,FALSE)</f>
        <v>461978.12677094003</v>
      </c>
      <c r="J36" s="21">
        <f>VLOOKUP(B36,RMS!B:E,4,FALSE)</f>
        <v>440226.06132649601</v>
      </c>
      <c r="K36" s="22">
        <f t="shared" si="1"/>
        <v>6.4290599548257887E-3</v>
      </c>
      <c r="L36" s="22">
        <f t="shared" si="2"/>
        <v>1.6735039534978569E-3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18459.524399999998</v>
      </c>
      <c r="F39" s="25">
        <f>VLOOKUP(C39,RA!B8:I78,8,0)</f>
        <v>2042.3161</v>
      </c>
      <c r="G39" s="16">
        <f t="shared" si="0"/>
        <v>16417.208299999998</v>
      </c>
      <c r="H39" s="27">
        <f>RA!J43</f>
        <v>11.063752541750199</v>
      </c>
      <c r="I39" s="20">
        <f>VLOOKUP(B39,RMS!B:D,3,FALSE)</f>
        <v>18459.5244686484</v>
      </c>
      <c r="J39" s="21">
        <f>VLOOKUP(B39,RMS!B:E,4,FALSE)</f>
        <v>16417.208183949799</v>
      </c>
      <c r="K39" s="22">
        <f t="shared" si="1"/>
        <v>-6.864840179332532E-5</v>
      </c>
      <c r="L39" s="22">
        <f t="shared" si="2"/>
        <v>1.1605019972193986E-4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19932729.482099999</v>
      </c>
      <c r="E7" s="62">
        <v>18046457</v>
      </c>
      <c r="F7" s="63">
        <v>110.452314723605</v>
      </c>
      <c r="G7" s="62">
        <v>13294107.156300001</v>
      </c>
      <c r="H7" s="63">
        <v>49.936579025196103</v>
      </c>
      <c r="I7" s="62">
        <v>2335792.1416000002</v>
      </c>
      <c r="J7" s="63">
        <v>11.718375768344201</v>
      </c>
      <c r="K7" s="62">
        <v>1425330.3992999999</v>
      </c>
      <c r="L7" s="63">
        <v>10.721520313792199</v>
      </c>
      <c r="M7" s="63">
        <v>0.638772415677895</v>
      </c>
      <c r="N7" s="62">
        <v>416795237.68699998</v>
      </c>
      <c r="O7" s="62">
        <v>2561798369.355</v>
      </c>
      <c r="P7" s="62">
        <v>1214982</v>
      </c>
      <c r="Q7" s="62">
        <v>939336</v>
      </c>
      <c r="R7" s="63">
        <v>29.344771200081802</v>
      </c>
      <c r="S7" s="62">
        <v>16.405781717013099</v>
      </c>
      <c r="T7" s="62">
        <v>16.139019494302399</v>
      </c>
      <c r="U7" s="64">
        <v>1.62602567382753</v>
      </c>
      <c r="V7" s="52"/>
      <c r="W7" s="52"/>
    </row>
    <row r="8" spans="1:23" ht="14.25" thickBot="1">
      <c r="A8" s="49">
        <v>41755</v>
      </c>
      <c r="B8" s="39" t="s">
        <v>6</v>
      </c>
      <c r="C8" s="40"/>
      <c r="D8" s="65">
        <v>669938.04180000001</v>
      </c>
      <c r="E8" s="65">
        <v>552464</v>
      </c>
      <c r="F8" s="66">
        <v>121.263655514205</v>
      </c>
      <c r="G8" s="65">
        <v>428731.72</v>
      </c>
      <c r="H8" s="66">
        <v>56.260432934610002</v>
      </c>
      <c r="I8" s="65">
        <v>144588.98860000001</v>
      </c>
      <c r="J8" s="66">
        <v>21.5824418944051</v>
      </c>
      <c r="K8" s="65">
        <v>86858.683399999994</v>
      </c>
      <c r="L8" s="66">
        <v>20.259448822681001</v>
      </c>
      <c r="M8" s="66">
        <v>0.66464633057056</v>
      </c>
      <c r="N8" s="65">
        <v>14313565.0397</v>
      </c>
      <c r="O8" s="65">
        <v>103297194.8682</v>
      </c>
      <c r="P8" s="65">
        <v>29062</v>
      </c>
      <c r="Q8" s="65">
        <v>21675</v>
      </c>
      <c r="R8" s="66">
        <v>34.080738177623999</v>
      </c>
      <c r="S8" s="65">
        <v>23.052028139838999</v>
      </c>
      <c r="T8" s="65">
        <v>24.315238694348299</v>
      </c>
      <c r="U8" s="67">
        <v>-5.4798239306599799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155165.84710000001</v>
      </c>
      <c r="E9" s="65">
        <v>79404</v>
      </c>
      <c r="F9" s="66">
        <v>195.41313674374101</v>
      </c>
      <c r="G9" s="65">
        <v>60625.447399999997</v>
      </c>
      <c r="H9" s="66">
        <v>155.941776522048</v>
      </c>
      <c r="I9" s="65">
        <v>35198.099499999997</v>
      </c>
      <c r="J9" s="66">
        <v>22.684179642518799</v>
      </c>
      <c r="K9" s="65">
        <v>13360.274799999999</v>
      </c>
      <c r="L9" s="66">
        <v>22.037404048914301</v>
      </c>
      <c r="M9" s="66">
        <v>1.6345340965591499</v>
      </c>
      <c r="N9" s="65">
        <v>2497538.4561000001</v>
      </c>
      <c r="O9" s="65">
        <v>17358931.1285</v>
      </c>
      <c r="P9" s="65">
        <v>8620</v>
      </c>
      <c r="Q9" s="65">
        <v>5115</v>
      </c>
      <c r="R9" s="66">
        <v>68.523949169110494</v>
      </c>
      <c r="S9" s="65">
        <v>18.0006783178654</v>
      </c>
      <c r="T9" s="65">
        <v>23.588195796676398</v>
      </c>
      <c r="U9" s="67">
        <v>-31.040594027312199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204597.9436</v>
      </c>
      <c r="E10" s="65">
        <v>132821</v>
      </c>
      <c r="F10" s="66">
        <v>154.040357774749</v>
      </c>
      <c r="G10" s="65">
        <v>104677.6634</v>
      </c>
      <c r="H10" s="66">
        <v>95.455206922396798</v>
      </c>
      <c r="I10" s="65">
        <v>52653.8102</v>
      </c>
      <c r="J10" s="66">
        <v>25.735258758485401</v>
      </c>
      <c r="K10" s="65">
        <v>24610.9094</v>
      </c>
      <c r="L10" s="66">
        <v>23.5111375250663</v>
      </c>
      <c r="M10" s="66">
        <v>1.1394500034200301</v>
      </c>
      <c r="N10" s="65">
        <v>3509086.1510999999</v>
      </c>
      <c r="O10" s="65">
        <v>24477240.516399998</v>
      </c>
      <c r="P10" s="65">
        <v>111651</v>
      </c>
      <c r="Q10" s="65">
        <v>86980</v>
      </c>
      <c r="R10" s="66">
        <v>28.363991722234999</v>
      </c>
      <c r="S10" s="65">
        <v>1.8324774843037701</v>
      </c>
      <c r="T10" s="65">
        <v>1.3640068808921599</v>
      </c>
      <c r="U10" s="67">
        <v>25.564876372251799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64569.376700000001</v>
      </c>
      <c r="E11" s="65">
        <v>40238</v>
      </c>
      <c r="F11" s="66">
        <v>160.468653263085</v>
      </c>
      <c r="G11" s="65">
        <v>32967.162300000004</v>
      </c>
      <c r="H11" s="66">
        <v>95.859674279578499</v>
      </c>
      <c r="I11" s="65">
        <v>14045.222</v>
      </c>
      <c r="J11" s="66">
        <v>21.752141212786398</v>
      </c>
      <c r="K11" s="65">
        <v>6708.7728999999999</v>
      </c>
      <c r="L11" s="66">
        <v>20.3498646287794</v>
      </c>
      <c r="M11" s="66">
        <v>1.0935605079134501</v>
      </c>
      <c r="N11" s="65">
        <v>1340797.4416</v>
      </c>
      <c r="O11" s="65">
        <v>10579690.889599999</v>
      </c>
      <c r="P11" s="65">
        <v>3533</v>
      </c>
      <c r="Q11" s="65">
        <v>2609</v>
      </c>
      <c r="R11" s="66">
        <v>35.415868148716001</v>
      </c>
      <c r="S11" s="65">
        <v>18.276076054344799</v>
      </c>
      <c r="T11" s="65">
        <v>17.9667500574933</v>
      </c>
      <c r="U11" s="67">
        <v>1.69251865625676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148056.64189999999</v>
      </c>
      <c r="E12" s="65">
        <v>187549</v>
      </c>
      <c r="F12" s="66">
        <v>78.942911932348295</v>
      </c>
      <c r="G12" s="65">
        <v>146802.5673</v>
      </c>
      <c r="H12" s="66">
        <v>0.85425931103591002</v>
      </c>
      <c r="I12" s="65">
        <v>22001.123500000002</v>
      </c>
      <c r="J12" s="66">
        <v>14.8599368577196</v>
      </c>
      <c r="K12" s="65">
        <v>19122.571100000001</v>
      </c>
      <c r="L12" s="66">
        <v>13.0260467863085</v>
      </c>
      <c r="M12" s="66">
        <v>0.15053166150863501</v>
      </c>
      <c r="N12" s="65">
        <v>3603043.8209000002</v>
      </c>
      <c r="O12" s="65">
        <v>28701331.592</v>
      </c>
      <c r="P12" s="65">
        <v>1690</v>
      </c>
      <c r="Q12" s="65">
        <v>1144</v>
      </c>
      <c r="R12" s="66">
        <v>47.727272727272698</v>
      </c>
      <c r="S12" s="65">
        <v>87.607480414201206</v>
      </c>
      <c r="T12" s="65">
        <v>100.173556293706</v>
      </c>
      <c r="U12" s="67">
        <v>-14.343610637006901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324441.48800000001</v>
      </c>
      <c r="E13" s="65">
        <v>248008</v>
      </c>
      <c r="F13" s="66">
        <v>130.818960678688</v>
      </c>
      <c r="G13" s="65">
        <v>205313.21599999999</v>
      </c>
      <c r="H13" s="66">
        <v>58.022700301961997</v>
      </c>
      <c r="I13" s="65">
        <v>38095.756399999998</v>
      </c>
      <c r="J13" s="66">
        <v>11.741949722533599</v>
      </c>
      <c r="K13" s="65">
        <v>48468.095099999999</v>
      </c>
      <c r="L13" s="66">
        <v>23.606904632968199</v>
      </c>
      <c r="M13" s="66">
        <v>-0.214003432125807</v>
      </c>
      <c r="N13" s="65">
        <v>6789138.5566999996</v>
      </c>
      <c r="O13" s="65">
        <v>50525445.411600001</v>
      </c>
      <c r="P13" s="65">
        <v>14722</v>
      </c>
      <c r="Q13" s="65">
        <v>10988</v>
      </c>
      <c r="R13" s="66">
        <v>33.982526392428099</v>
      </c>
      <c r="S13" s="65">
        <v>22.037867681021599</v>
      </c>
      <c r="T13" s="65">
        <v>21.4966366126684</v>
      </c>
      <c r="U13" s="67">
        <v>2.4559139576798898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147668.73130000001</v>
      </c>
      <c r="E14" s="65">
        <v>114155</v>
      </c>
      <c r="F14" s="66">
        <v>129.35809320660499</v>
      </c>
      <c r="G14" s="65">
        <v>96262.866800000003</v>
      </c>
      <c r="H14" s="66">
        <v>53.401551614708403</v>
      </c>
      <c r="I14" s="65">
        <v>24743.324700000001</v>
      </c>
      <c r="J14" s="66">
        <v>16.755967551269901</v>
      </c>
      <c r="K14" s="65">
        <v>12887.3416</v>
      </c>
      <c r="L14" s="66">
        <v>13.3876561423994</v>
      </c>
      <c r="M14" s="66">
        <v>0.91997119871486899</v>
      </c>
      <c r="N14" s="65">
        <v>3445927.6540999999</v>
      </c>
      <c r="O14" s="65">
        <v>22082340.760299999</v>
      </c>
      <c r="P14" s="65">
        <v>3106</v>
      </c>
      <c r="Q14" s="65">
        <v>2264</v>
      </c>
      <c r="R14" s="66">
        <v>37.190812720848101</v>
      </c>
      <c r="S14" s="65">
        <v>47.543055795234999</v>
      </c>
      <c r="T14" s="65">
        <v>48.1496306978799</v>
      </c>
      <c r="U14" s="67">
        <v>-1.27584332243452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127638.5227</v>
      </c>
      <c r="E15" s="65">
        <v>86898</v>
      </c>
      <c r="F15" s="66">
        <v>146.88315346728399</v>
      </c>
      <c r="G15" s="65">
        <v>73786.445000000007</v>
      </c>
      <c r="H15" s="66">
        <v>72.983700054935596</v>
      </c>
      <c r="I15" s="65">
        <v>22223.232599999999</v>
      </c>
      <c r="J15" s="66">
        <v>17.411070051502598</v>
      </c>
      <c r="K15" s="65">
        <v>17225.9503</v>
      </c>
      <c r="L15" s="66">
        <v>23.3456840209608</v>
      </c>
      <c r="M15" s="66">
        <v>0.29010198061467801</v>
      </c>
      <c r="N15" s="65">
        <v>3228126.3103</v>
      </c>
      <c r="O15" s="65">
        <v>16870427.508299999</v>
      </c>
      <c r="P15" s="65">
        <v>4599</v>
      </c>
      <c r="Q15" s="65">
        <v>3538</v>
      </c>
      <c r="R15" s="66">
        <v>29.988694177501401</v>
      </c>
      <c r="S15" s="65">
        <v>27.753538312676699</v>
      </c>
      <c r="T15" s="65">
        <v>26.258050706613901</v>
      </c>
      <c r="U15" s="67">
        <v>5.3884574615831298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1014366.4132</v>
      </c>
      <c r="E16" s="65">
        <v>720946</v>
      </c>
      <c r="F16" s="66">
        <v>140.69936072882001</v>
      </c>
      <c r="G16" s="65">
        <v>572186.64780000004</v>
      </c>
      <c r="H16" s="66">
        <v>77.278938105273298</v>
      </c>
      <c r="I16" s="65">
        <v>42615.973700000002</v>
      </c>
      <c r="J16" s="66">
        <v>4.2012406114236702</v>
      </c>
      <c r="K16" s="65">
        <v>37903.459199999998</v>
      </c>
      <c r="L16" s="66">
        <v>6.6243173177380097</v>
      </c>
      <c r="M16" s="66">
        <v>0.12432940421437901</v>
      </c>
      <c r="N16" s="65">
        <v>22039333.8693</v>
      </c>
      <c r="O16" s="65">
        <v>126690028.92640001</v>
      </c>
      <c r="P16" s="65">
        <v>61133</v>
      </c>
      <c r="Q16" s="65">
        <v>43458</v>
      </c>
      <c r="R16" s="66">
        <v>40.671452897050003</v>
      </c>
      <c r="S16" s="65">
        <v>16.592779893020101</v>
      </c>
      <c r="T16" s="65">
        <v>16.5003511666437</v>
      </c>
      <c r="U16" s="67">
        <v>0.55704183971824806</v>
      </c>
      <c r="V16" s="52"/>
      <c r="W16" s="52"/>
    </row>
    <row r="17" spans="1:21" ht="12" thickBot="1">
      <c r="A17" s="50"/>
      <c r="B17" s="39" t="s">
        <v>15</v>
      </c>
      <c r="C17" s="40"/>
      <c r="D17" s="65">
        <v>463028.48859999998</v>
      </c>
      <c r="E17" s="65">
        <v>685791</v>
      </c>
      <c r="F17" s="66">
        <v>67.517434407859</v>
      </c>
      <c r="G17" s="65">
        <v>413057.37920000002</v>
      </c>
      <c r="H17" s="66">
        <v>12.097861439198301</v>
      </c>
      <c r="I17" s="65">
        <v>47395.896500000003</v>
      </c>
      <c r="J17" s="66">
        <v>10.2360648787086</v>
      </c>
      <c r="K17" s="65">
        <v>57313.902000000002</v>
      </c>
      <c r="L17" s="66">
        <v>13.8755303466565</v>
      </c>
      <c r="M17" s="66">
        <v>-0.17304711691065799</v>
      </c>
      <c r="N17" s="65">
        <v>19856513.988000002</v>
      </c>
      <c r="O17" s="65">
        <v>144170374.2087</v>
      </c>
      <c r="P17" s="65">
        <v>14514</v>
      </c>
      <c r="Q17" s="65">
        <v>12222</v>
      </c>
      <c r="R17" s="66">
        <v>18.7530682376043</v>
      </c>
      <c r="S17" s="65">
        <v>31.902197092462401</v>
      </c>
      <c r="T17" s="65">
        <v>36.241673694976299</v>
      </c>
      <c r="U17" s="67">
        <v>-13.6024380701325</v>
      </c>
    </row>
    <row r="18" spans="1:21" ht="12" thickBot="1">
      <c r="A18" s="50"/>
      <c r="B18" s="39" t="s">
        <v>16</v>
      </c>
      <c r="C18" s="40"/>
      <c r="D18" s="65">
        <v>2494480.6113999998</v>
      </c>
      <c r="E18" s="65">
        <v>1660504</v>
      </c>
      <c r="F18" s="66">
        <v>150.224306078155</v>
      </c>
      <c r="G18" s="65">
        <v>1369062.3836000001</v>
      </c>
      <c r="H18" s="66">
        <v>82.2035753287349</v>
      </c>
      <c r="I18" s="65">
        <v>338581.91320000001</v>
      </c>
      <c r="J18" s="66">
        <v>13.5732429289148</v>
      </c>
      <c r="K18" s="65">
        <v>194425.83850000001</v>
      </c>
      <c r="L18" s="66">
        <v>14.2013863523699</v>
      </c>
      <c r="M18" s="66">
        <v>0.74144504563882796</v>
      </c>
      <c r="N18" s="65">
        <v>46795989.766000003</v>
      </c>
      <c r="O18" s="65">
        <v>348705464.08050001</v>
      </c>
      <c r="P18" s="65">
        <v>123922</v>
      </c>
      <c r="Q18" s="65">
        <v>86742</v>
      </c>
      <c r="R18" s="66">
        <v>42.862742385464998</v>
      </c>
      <c r="S18" s="65">
        <v>20.129441192040201</v>
      </c>
      <c r="T18" s="65">
        <v>19.938315339743198</v>
      </c>
      <c r="U18" s="67">
        <v>0.94948414351702604</v>
      </c>
    </row>
    <row r="19" spans="1:21" ht="12" thickBot="1">
      <c r="A19" s="50"/>
      <c r="B19" s="39" t="s">
        <v>17</v>
      </c>
      <c r="C19" s="40"/>
      <c r="D19" s="65">
        <v>686719.3297</v>
      </c>
      <c r="E19" s="65">
        <v>586625</v>
      </c>
      <c r="F19" s="66">
        <v>117.062745314298</v>
      </c>
      <c r="G19" s="65">
        <v>489632.96100000001</v>
      </c>
      <c r="H19" s="66">
        <v>40.251858922544997</v>
      </c>
      <c r="I19" s="65">
        <v>80038.5628</v>
      </c>
      <c r="J19" s="66">
        <v>11.655207497212199</v>
      </c>
      <c r="K19" s="65">
        <v>60474.3243</v>
      </c>
      <c r="L19" s="66">
        <v>12.350950429581101</v>
      </c>
      <c r="M19" s="66">
        <v>0.32351313927785402</v>
      </c>
      <c r="N19" s="65">
        <v>16522833.6526</v>
      </c>
      <c r="O19" s="65">
        <v>108000446.6178</v>
      </c>
      <c r="P19" s="65">
        <v>16393</v>
      </c>
      <c r="Q19" s="65">
        <v>11805</v>
      </c>
      <c r="R19" s="66">
        <v>38.864887759424001</v>
      </c>
      <c r="S19" s="65">
        <v>41.891010168974603</v>
      </c>
      <c r="T19" s="65">
        <v>46.373540779330803</v>
      </c>
      <c r="U19" s="67">
        <v>-10.700459578976901</v>
      </c>
    </row>
    <row r="20" spans="1:21" ht="12" thickBot="1">
      <c r="A20" s="50"/>
      <c r="B20" s="39" t="s">
        <v>18</v>
      </c>
      <c r="C20" s="40"/>
      <c r="D20" s="65">
        <v>1264443.6099</v>
      </c>
      <c r="E20" s="65">
        <v>1443413</v>
      </c>
      <c r="F20" s="66">
        <v>87.600957584558302</v>
      </c>
      <c r="G20" s="65">
        <v>1133694.4091</v>
      </c>
      <c r="H20" s="66">
        <v>11.533019811202699</v>
      </c>
      <c r="I20" s="65">
        <v>78616.491500000004</v>
      </c>
      <c r="J20" s="66">
        <v>6.2174770693188499</v>
      </c>
      <c r="K20" s="65">
        <v>-61311.3727</v>
      </c>
      <c r="L20" s="66">
        <v>-5.4081040012072501</v>
      </c>
      <c r="M20" s="66">
        <v>-2.28224973667895</v>
      </c>
      <c r="N20" s="65">
        <v>23396707.2698</v>
      </c>
      <c r="O20" s="65">
        <v>148491215.05930001</v>
      </c>
      <c r="P20" s="65">
        <v>49553</v>
      </c>
      <c r="Q20" s="65">
        <v>37826</v>
      </c>
      <c r="R20" s="66">
        <v>31.0024850631841</v>
      </c>
      <c r="S20" s="65">
        <v>25.516994125481801</v>
      </c>
      <c r="T20" s="65">
        <v>26.6059479643631</v>
      </c>
      <c r="U20" s="67">
        <v>-4.2675631523302098</v>
      </c>
    </row>
    <row r="21" spans="1:21" ht="12" thickBot="1">
      <c r="A21" s="50"/>
      <c r="B21" s="39" t="s">
        <v>19</v>
      </c>
      <c r="C21" s="40"/>
      <c r="D21" s="65">
        <v>501050.33260000002</v>
      </c>
      <c r="E21" s="65">
        <v>368932</v>
      </c>
      <c r="F21" s="66">
        <v>135.811025500634</v>
      </c>
      <c r="G21" s="65">
        <v>312110.35960000003</v>
      </c>
      <c r="H21" s="66">
        <v>60.536270965867701</v>
      </c>
      <c r="I21" s="65">
        <v>54816.933700000001</v>
      </c>
      <c r="J21" s="66">
        <v>10.940404612756099</v>
      </c>
      <c r="K21" s="65">
        <v>37510.188399999999</v>
      </c>
      <c r="L21" s="66">
        <v>12.018245228409899</v>
      </c>
      <c r="M21" s="66">
        <v>0.461387853226565</v>
      </c>
      <c r="N21" s="65">
        <v>9537679.2535999995</v>
      </c>
      <c r="O21" s="65">
        <v>62788731.399400003</v>
      </c>
      <c r="P21" s="65">
        <v>45637</v>
      </c>
      <c r="Q21" s="65">
        <v>36166</v>
      </c>
      <c r="R21" s="66">
        <v>26.187579494552899</v>
      </c>
      <c r="S21" s="65">
        <v>10.979037460832201</v>
      </c>
      <c r="T21" s="65">
        <v>10.6329540784162</v>
      </c>
      <c r="U21" s="67">
        <v>3.15221970642405</v>
      </c>
    </row>
    <row r="22" spans="1:21" ht="12" thickBot="1">
      <c r="A22" s="50"/>
      <c r="B22" s="39" t="s">
        <v>20</v>
      </c>
      <c r="C22" s="40"/>
      <c r="D22" s="65">
        <v>1477215.1728999999</v>
      </c>
      <c r="E22" s="65">
        <v>941337</v>
      </c>
      <c r="F22" s="66">
        <v>156.927346200139</v>
      </c>
      <c r="G22" s="65">
        <v>785508.63390000002</v>
      </c>
      <c r="H22" s="66">
        <v>88.058425986449194</v>
      </c>
      <c r="I22" s="65">
        <v>212558.7377</v>
      </c>
      <c r="J22" s="66">
        <v>14.3891520747593</v>
      </c>
      <c r="K22" s="65">
        <v>102862.0515</v>
      </c>
      <c r="L22" s="66">
        <v>13.094961285058901</v>
      </c>
      <c r="M22" s="66">
        <v>1.06644466642783</v>
      </c>
      <c r="N22" s="65">
        <v>29158553.451400001</v>
      </c>
      <c r="O22" s="65">
        <v>168857992.708</v>
      </c>
      <c r="P22" s="65">
        <v>89318</v>
      </c>
      <c r="Q22" s="65">
        <v>65367</v>
      </c>
      <c r="R22" s="66">
        <v>36.640812642464901</v>
      </c>
      <c r="S22" s="65">
        <v>16.538829495734301</v>
      </c>
      <c r="T22" s="65">
        <v>16.602780696681801</v>
      </c>
      <c r="U22" s="67">
        <v>-0.38667307722086403</v>
      </c>
    </row>
    <row r="23" spans="1:21" ht="12" thickBot="1">
      <c r="A23" s="50"/>
      <c r="B23" s="39" t="s">
        <v>21</v>
      </c>
      <c r="C23" s="40"/>
      <c r="D23" s="65">
        <v>2748448.8582000001</v>
      </c>
      <c r="E23" s="65">
        <v>2614078</v>
      </c>
      <c r="F23" s="66">
        <v>105.14027730618599</v>
      </c>
      <c r="G23" s="65">
        <v>2066469.8326000001</v>
      </c>
      <c r="H23" s="66">
        <v>33.002128307962998</v>
      </c>
      <c r="I23" s="65">
        <v>215971.18719999999</v>
      </c>
      <c r="J23" s="66">
        <v>7.8579299940637304</v>
      </c>
      <c r="K23" s="65">
        <v>176717.26990000001</v>
      </c>
      <c r="L23" s="66">
        <v>8.5516501190659593</v>
      </c>
      <c r="M23" s="66">
        <v>0.22212835973650299</v>
      </c>
      <c r="N23" s="65">
        <v>63562530.374399997</v>
      </c>
      <c r="O23" s="65">
        <v>347711790.09420002</v>
      </c>
      <c r="P23" s="65">
        <v>97542</v>
      </c>
      <c r="Q23" s="65">
        <v>71410</v>
      </c>
      <c r="R23" s="66">
        <v>36.594314521775701</v>
      </c>
      <c r="S23" s="65">
        <v>28.177081238850999</v>
      </c>
      <c r="T23" s="65">
        <v>28.058542310600799</v>
      </c>
      <c r="U23" s="67">
        <v>0.42069271563428001</v>
      </c>
    </row>
    <row r="24" spans="1:21" ht="12" thickBot="1">
      <c r="A24" s="50"/>
      <c r="B24" s="39" t="s">
        <v>22</v>
      </c>
      <c r="C24" s="40"/>
      <c r="D24" s="65">
        <v>329709.3112</v>
      </c>
      <c r="E24" s="65">
        <v>230854</v>
      </c>
      <c r="F24" s="66">
        <v>142.82157172931801</v>
      </c>
      <c r="G24" s="65">
        <v>198464.4699</v>
      </c>
      <c r="H24" s="66">
        <v>66.1301447892059</v>
      </c>
      <c r="I24" s="65">
        <v>55511.750800000002</v>
      </c>
      <c r="J24" s="66">
        <v>16.836573585975199</v>
      </c>
      <c r="K24" s="65">
        <v>27087.3619</v>
      </c>
      <c r="L24" s="66">
        <v>13.648469125808001</v>
      </c>
      <c r="M24" s="66">
        <v>1.04935980864198</v>
      </c>
      <c r="N24" s="65">
        <v>6268304.0472999997</v>
      </c>
      <c r="O24" s="65">
        <v>40924283.505599998</v>
      </c>
      <c r="P24" s="65">
        <v>36552</v>
      </c>
      <c r="Q24" s="65">
        <v>28617</v>
      </c>
      <c r="R24" s="66">
        <v>27.728273403920699</v>
      </c>
      <c r="S24" s="65">
        <v>9.0202810024075308</v>
      </c>
      <c r="T24" s="65">
        <v>8.76336019149457</v>
      </c>
      <c r="U24" s="67">
        <v>2.8482572864901901</v>
      </c>
    </row>
    <row r="25" spans="1:21" ht="12" thickBot="1">
      <c r="A25" s="50"/>
      <c r="B25" s="39" t="s">
        <v>23</v>
      </c>
      <c r="C25" s="40"/>
      <c r="D25" s="65">
        <v>288658.26730000001</v>
      </c>
      <c r="E25" s="65">
        <v>202315</v>
      </c>
      <c r="F25" s="66">
        <v>142.67763996737801</v>
      </c>
      <c r="G25" s="65">
        <v>166755.929</v>
      </c>
      <c r="H25" s="66">
        <v>73.1022513148543</v>
      </c>
      <c r="I25" s="65">
        <v>28036.464400000001</v>
      </c>
      <c r="J25" s="66">
        <v>9.7126836734116306</v>
      </c>
      <c r="K25" s="65">
        <v>7416.7878000000001</v>
      </c>
      <c r="L25" s="66">
        <v>4.4476906125478797</v>
      </c>
      <c r="M25" s="66">
        <v>2.7801357078060098</v>
      </c>
      <c r="N25" s="65">
        <v>5260373.0796999997</v>
      </c>
      <c r="O25" s="65">
        <v>42430698.132100001</v>
      </c>
      <c r="P25" s="65">
        <v>23248</v>
      </c>
      <c r="Q25" s="65">
        <v>17535</v>
      </c>
      <c r="R25" s="66">
        <v>32.580553179355597</v>
      </c>
      <c r="S25" s="65">
        <v>12.416477430316601</v>
      </c>
      <c r="T25" s="65">
        <v>11.9439785799829</v>
      </c>
      <c r="U25" s="67">
        <v>3.8054178649737</v>
      </c>
    </row>
    <row r="26" spans="1:21" ht="12" thickBot="1">
      <c r="A26" s="50"/>
      <c r="B26" s="39" t="s">
        <v>24</v>
      </c>
      <c r="C26" s="40"/>
      <c r="D26" s="65">
        <v>653934.38780000003</v>
      </c>
      <c r="E26" s="65">
        <v>554471</v>
      </c>
      <c r="F26" s="66">
        <v>117.938429205495</v>
      </c>
      <c r="G26" s="65">
        <v>457323.77309999999</v>
      </c>
      <c r="H26" s="66">
        <v>42.991557899398401</v>
      </c>
      <c r="I26" s="65">
        <v>137970.97899999999</v>
      </c>
      <c r="J26" s="66">
        <v>21.098596674839101</v>
      </c>
      <c r="K26" s="65">
        <v>76231.826799999995</v>
      </c>
      <c r="L26" s="66">
        <v>16.669115249193698</v>
      </c>
      <c r="M26" s="66">
        <v>0.80988682538039403</v>
      </c>
      <c r="N26" s="65">
        <v>13587556.305400001</v>
      </c>
      <c r="O26" s="65">
        <v>83117897.804199994</v>
      </c>
      <c r="P26" s="65">
        <v>50025</v>
      </c>
      <c r="Q26" s="65">
        <v>39620</v>
      </c>
      <c r="R26" s="66">
        <v>26.261988894497701</v>
      </c>
      <c r="S26" s="65">
        <v>13.0721516801599</v>
      </c>
      <c r="T26" s="65">
        <v>12.8559821781928</v>
      </c>
      <c r="U26" s="67">
        <v>1.65366427238734</v>
      </c>
    </row>
    <row r="27" spans="1:21" ht="12" thickBot="1">
      <c r="A27" s="50"/>
      <c r="B27" s="39" t="s">
        <v>25</v>
      </c>
      <c r="C27" s="40"/>
      <c r="D27" s="65">
        <v>360785.26120000001</v>
      </c>
      <c r="E27" s="65">
        <v>263983</v>
      </c>
      <c r="F27" s="66">
        <v>136.66988450013801</v>
      </c>
      <c r="G27" s="65">
        <v>221554.1918</v>
      </c>
      <c r="H27" s="66">
        <v>62.842895577297703</v>
      </c>
      <c r="I27" s="65">
        <v>113796.4332</v>
      </c>
      <c r="J27" s="66">
        <v>31.541319848129099</v>
      </c>
      <c r="K27" s="65">
        <v>64726.330300000001</v>
      </c>
      <c r="L27" s="66">
        <v>29.214671938335201</v>
      </c>
      <c r="M27" s="66">
        <v>0.75811656048728604</v>
      </c>
      <c r="N27" s="65">
        <v>6785774.1081999997</v>
      </c>
      <c r="O27" s="65">
        <v>34273444.799099997</v>
      </c>
      <c r="P27" s="65">
        <v>48648</v>
      </c>
      <c r="Q27" s="65">
        <v>37526</v>
      </c>
      <c r="R27" s="66">
        <v>29.638117571816899</v>
      </c>
      <c r="S27" s="65">
        <v>7.4162403634270699</v>
      </c>
      <c r="T27" s="65">
        <v>7.2715042024196599</v>
      </c>
      <c r="U27" s="67">
        <v>1.9516109769199701</v>
      </c>
    </row>
    <row r="28" spans="1:21" ht="12" thickBot="1">
      <c r="A28" s="50"/>
      <c r="B28" s="39" t="s">
        <v>26</v>
      </c>
      <c r="C28" s="40"/>
      <c r="D28" s="65">
        <v>1083912.5932</v>
      </c>
      <c r="E28" s="65">
        <v>926547</v>
      </c>
      <c r="F28" s="66">
        <v>116.98409181617301</v>
      </c>
      <c r="G28" s="65">
        <v>707401.93669999996</v>
      </c>
      <c r="H28" s="66">
        <v>53.224431114283597</v>
      </c>
      <c r="I28" s="65">
        <v>102140.36320000001</v>
      </c>
      <c r="J28" s="66">
        <v>9.4233025652423095</v>
      </c>
      <c r="K28" s="65">
        <v>80949.659899999999</v>
      </c>
      <c r="L28" s="66">
        <v>11.443234136116001</v>
      </c>
      <c r="M28" s="66">
        <v>0.261776310440064</v>
      </c>
      <c r="N28" s="65">
        <v>20812236.9353</v>
      </c>
      <c r="O28" s="65">
        <v>116698820.0072</v>
      </c>
      <c r="P28" s="65">
        <v>62606</v>
      </c>
      <c r="Q28" s="65">
        <v>52529</v>
      </c>
      <c r="R28" s="66">
        <v>19.1836890098803</v>
      </c>
      <c r="S28" s="65">
        <v>17.313238239146401</v>
      </c>
      <c r="T28" s="65">
        <v>16.308453439052698</v>
      </c>
      <c r="U28" s="67">
        <v>5.8035636442742904</v>
      </c>
    </row>
    <row r="29" spans="1:21" ht="12" thickBot="1">
      <c r="A29" s="50"/>
      <c r="B29" s="39" t="s">
        <v>27</v>
      </c>
      <c r="C29" s="40"/>
      <c r="D29" s="65">
        <v>887307.755</v>
      </c>
      <c r="E29" s="65">
        <v>872679</v>
      </c>
      <c r="F29" s="66">
        <v>101.67630423099401</v>
      </c>
      <c r="G29" s="65">
        <v>785531.08600000001</v>
      </c>
      <c r="H29" s="66">
        <v>12.956415196533699</v>
      </c>
      <c r="I29" s="65">
        <v>151141.54180000001</v>
      </c>
      <c r="J29" s="66">
        <v>17.033722623105</v>
      </c>
      <c r="K29" s="65">
        <v>86284.319699999993</v>
      </c>
      <c r="L29" s="66">
        <v>10.984201801531199</v>
      </c>
      <c r="M29" s="66">
        <v>0.75166869629963595</v>
      </c>
      <c r="N29" s="65">
        <v>17708612.440699998</v>
      </c>
      <c r="O29" s="65">
        <v>82949968.524800003</v>
      </c>
      <c r="P29" s="65">
        <v>132578</v>
      </c>
      <c r="Q29" s="65">
        <v>116655</v>
      </c>
      <c r="R29" s="66">
        <v>13.6496506793536</v>
      </c>
      <c r="S29" s="65">
        <v>6.6927224350948098</v>
      </c>
      <c r="T29" s="65">
        <v>6.5068450696498203</v>
      </c>
      <c r="U29" s="67">
        <v>2.7773057563286998</v>
      </c>
    </row>
    <row r="30" spans="1:21" ht="12" thickBot="1">
      <c r="A30" s="50"/>
      <c r="B30" s="39" t="s">
        <v>28</v>
      </c>
      <c r="C30" s="40"/>
      <c r="D30" s="65">
        <v>1714561.3936999999</v>
      </c>
      <c r="E30" s="65">
        <v>1133729</v>
      </c>
      <c r="F30" s="66">
        <v>151.23203108503</v>
      </c>
      <c r="G30" s="65">
        <v>919424.06350000005</v>
      </c>
      <c r="H30" s="66">
        <v>86.482110025827097</v>
      </c>
      <c r="I30" s="65">
        <v>181612.745</v>
      </c>
      <c r="J30" s="66">
        <v>10.592373400411301</v>
      </c>
      <c r="K30" s="65">
        <v>129981.8821</v>
      </c>
      <c r="L30" s="66">
        <v>14.137315658804299</v>
      </c>
      <c r="M30" s="66">
        <v>0.39721584320712</v>
      </c>
      <c r="N30" s="65">
        <v>30661417.002300002</v>
      </c>
      <c r="O30" s="65">
        <v>143019192.86149999</v>
      </c>
      <c r="P30" s="65">
        <v>90548</v>
      </c>
      <c r="Q30" s="65">
        <v>73192</v>
      </c>
      <c r="R30" s="66">
        <v>23.712974095529599</v>
      </c>
      <c r="S30" s="65">
        <v>18.935386686619299</v>
      </c>
      <c r="T30" s="65">
        <v>18.401001833533702</v>
      </c>
      <c r="U30" s="67">
        <v>2.8221491429227501</v>
      </c>
    </row>
    <row r="31" spans="1:21" ht="12" thickBot="1">
      <c r="A31" s="50"/>
      <c r="B31" s="39" t="s">
        <v>29</v>
      </c>
      <c r="C31" s="40"/>
      <c r="D31" s="65">
        <v>1028807.7319</v>
      </c>
      <c r="E31" s="65">
        <v>735301</v>
      </c>
      <c r="F31" s="66">
        <v>139.916541919568</v>
      </c>
      <c r="G31" s="65">
        <v>577285.50679999997</v>
      </c>
      <c r="H31" s="66">
        <v>78.214716943591895</v>
      </c>
      <c r="I31" s="65">
        <v>35402.730000000003</v>
      </c>
      <c r="J31" s="66">
        <v>3.4411415177273499</v>
      </c>
      <c r="K31" s="65">
        <v>22718.5285</v>
      </c>
      <c r="L31" s="66">
        <v>3.9354060048957402</v>
      </c>
      <c r="M31" s="66">
        <v>0.55831967726254805</v>
      </c>
      <c r="N31" s="65">
        <v>24815818.719799999</v>
      </c>
      <c r="O31" s="65">
        <v>133743000.56919999</v>
      </c>
      <c r="P31" s="65">
        <v>42145</v>
      </c>
      <c r="Q31" s="65">
        <v>29590</v>
      </c>
      <c r="R31" s="66">
        <v>42.429874957755999</v>
      </c>
      <c r="S31" s="65">
        <v>24.411145613951799</v>
      </c>
      <c r="T31" s="65">
        <v>25.536324001351801</v>
      </c>
      <c r="U31" s="67">
        <v>-4.6092813716898702</v>
      </c>
    </row>
    <row r="32" spans="1:21" ht="12" thickBot="1">
      <c r="A32" s="50"/>
      <c r="B32" s="39" t="s">
        <v>30</v>
      </c>
      <c r="C32" s="40"/>
      <c r="D32" s="65">
        <v>187015.07980000001</v>
      </c>
      <c r="E32" s="65">
        <v>141991</v>
      </c>
      <c r="F32" s="66">
        <v>131.70910818291301</v>
      </c>
      <c r="G32" s="65">
        <v>119729.465</v>
      </c>
      <c r="H32" s="66">
        <v>56.198041810343</v>
      </c>
      <c r="I32" s="65">
        <v>50129.3338</v>
      </c>
      <c r="J32" s="66">
        <v>26.804968804446101</v>
      </c>
      <c r="K32" s="65">
        <v>33142.843699999998</v>
      </c>
      <c r="L32" s="66">
        <v>27.6814430766896</v>
      </c>
      <c r="M32" s="66">
        <v>0.51252361607100105</v>
      </c>
      <c r="N32" s="65">
        <v>3500436.3489999999</v>
      </c>
      <c r="O32" s="65">
        <v>19700428.837400001</v>
      </c>
      <c r="P32" s="65">
        <v>40178</v>
      </c>
      <c r="Q32" s="65">
        <v>34162</v>
      </c>
      <c r="R32" s="66">
        <v>17.610210175048302</v>
      </c>
      <c r="S32" s="65">
        <v>4.6546637413509897</v>
      </c>
      <c r="T32" s="65">
        <v>4.3138407821556104</v>
      </c>
      <c r="U32" s="67">
        <v>7.3221821840229202</v>
      </c>
    </row>
    <row r="33" spans="1:21" ht="12" thickBot="1">
      <c r="A33" s="50"/>
      <c r="B33" s="39" t="s">
        <v>31</v>
      </c>
      <c r="C33" s="40"/>
      <c r="D33" s="65">
        <v>25.2896</v>
      </c>
      <c r="E33" s="68"/>
      <c r="F33" s="68"/>
      <c r="G33" s="65">
        <v>97.615499999999997</v>
      </c>
      <c r="H33" s="66">
        <v>-74.092638976392095</v>
      </c>
      <c r="I33" s="65">
        <v>4.4934000000000003</v>
      </c>
      <c r="J33" s="66">
        <v>17.767778058965</v>
      </c>
      <c r="K33" s="65">
        <v>4.1923000000000004</v>
      </c>
      <c r="L33" s="66">
        <v>4.2947072954602499</v>
      </c>
      <c r="M33" s="66">
        <v>7.1822150132384993E-2</v>
      </c>
      <c r="N33" s="65">
        <v>551.88630000000001</v>
      </c>
      <c r="O33" s="65">
        <v>4638.66</v>
      </c>
      <c r="P33" s="65">
        <v>7</v>
      </c>
      <c r="Q33" s="65">
        <v>6</v>
      </c>
      <c r="R33" s="66">
        <v>16.6666666666667</v>
      </c>
      <c r="S33" s="65">
        <v>3.6128</v>
      </c>
      <c r="T33" s="65">
        <v>9.6866333333333294</v>
      </c>
      <c r="U33" s="67">
        <v>-168.11983318571001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143341.07010000001</v>
      </c>
      <c r="E35" s="65">
        <v>81552</v>
      </c>
      <c r="F35" s="66">
        <v>175.76646814302501</v>
      </c>
      <c r="G35" s="65">
        <v>36554.18</v>
      </c>
      <c r="H35" s="66">
        <v>292.133184494906</v>
      </c>
      <c r="I35" s="65">
        <v>15580.7672</v>
      </c>
      <c r="J35" s="66">
        <v>10.8697159782122</v>
      </c>
      <c r="K35" s="65">
        <v>5603.6477999999997</v>
      </c>
      <c r="L35" s="66">
        <v>15.329704564566899</v>
      </c>
      <c r="M35" s="66">
        <v>1.7804686797053899</v>
      </c>
      <c r="N35" s="65">
        <v>2540112.9925000002</v>
      </c>
      <c r="O35" s="65">
        <v>22740750.4461</v>
      </c>
      <c r="P35" s="65">
        <v>10774</v>
      </c>
      <c r="Q35" s="65">
        <v>8358</v>
      </c>
      <c r="R35" s="66">
        <v>28.9064369466379</v>
      </c>
      <c r="S35" s="65">
        <v>13.3043502970113</v>
      </c>
      <c r="T35" s="65">
        <v>12.711840368509201</v>
      </c>
      <c r="U35" s="67">
        <v>4.4535051714265901</v>
      </c>
    </row>
    <row r="36" spans="1:21" ht="12" customHeight="1" thickBot="1">
      <c r="A36" s="50"/>
      <c r="B36" s="39" t="s">
        <v>37</v>
      </c>
      <c r="C36" s="40"/>
      <c r="D36" s="68"/>
      <c r="E36" s="65">
        <v>649956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455700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341178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282404.27409999998</v>
      </c>
      <c r="E39" s="65">
        <v>326305</v>
      </c>
      <c r="F39" s="66">
        <v>86.546106893857001</v>
      </c>
      <c r="G39" s="65">
        <v>294037.18119999999</v>
      </c>
      <c r="H39" s="66">
        <v>-3.95627078607024</v>
      </c>
      <c r="I39" s="65">
        <v>16524.899700000002</v>
      </c>
      <c r="J39" s="66">
        <v>5.8515048161588696</v>
      </c>
      <c r="K39" s="65">
        <v>12903.9254</v>
      </c>
      <c r="L39" s="66">
        <v>4.3885352686818599</v>
      </c>
      <c r="M39" s="66">
        <v>0.28061029398077603</v>
      </c>
      <c r="N39" s="65">
        <v>5416792.9002</v>
      </c>
      <c r="O39" s="65">
        <v>36860562.068999998</v>
      </c>
      <c r="P39" s="65">
        <v>467</v>
      </c>
      <c r="Q39" s="65">
        <v>340</v>
      </c>
      <c r="R39" s="66">
        <v>37.352941176470601</v>
      </c>
      <c r="S39" s="65">
        <v>604.72007301927204</v>
      </c>
      <c r="T39" s="65">
        <v>592.38813764705901</v>
      </c>
      <c r="U39" s="67">
        <v>2.03927997803045</v>
      </c>
    </row>
    <row r="40" spans="1:21" ht="12" thickBot="1">
      <c r="A40" s="50"/>
      <c r="B40" s="39" t="s">
        <v>34</v>
      </c>
      <c r="C40" s="40"/>
      <c r="D40" s="65">
        <v>461978.13319999998</v>
      </c>
      <c r="E40" s="65">
        <v>355435</v>
      </c>
      <c r="F40" s="66">
        <v>129.97541975326001</v>
      </c>
      <c r="G40" s="65">
        <v>364074.53480000002</v>
      </c>
      <c r="H40" s="66">
        <v>26.8910865885696</v>
      </c>
      <c r="I40" s="65">
        <v>21752.070199999998</v>
      </c>
      <c r="J40" s="66">
        <v>4.7084631580566798</v>
      </c>
      <c r="K40" s="65">
        <v>30074.624199999998</v>
      </c>
      <c r="L40" s="66">
        <v>8.2605679126998393</v>
      </c>
      <c r="M40" s="66">
        <v>-0.27673010790272801</v>
      </c>
      <c r="N40" s="65">
        <v>9186581.3399999999</v>
      </c>
      <c r="O40" s="65">
        <v>70905626.433500007</v>
      </c>
      <c r="P40" s="65">
        <v>2161</v>
      </c>
      <c r="Q40" s="65">
        <v>1876</v>
      </c>
      <c r="R40" s="66">
        <v>15.191897654584199</v>
      </c>
      <c r="S40" s="65">
        <v>213.77979324386899</v>
      </c>
      <c r="T40" s="65">
        <v>239.04807601279299</v>
      </c>
      <c r="U40" s="67">
        <v>-11.819771357015</v>
      </c>
    </row>
    <row r="41" spans="1:21" ht="12" thickBot="1">
      <c r="A41" s="50"/>
      <c r="B41" s="39" t="s">
        <v>40</v>
      </c>
      <c r="C41" s="40"/>
      <c r="D41" s="68"/>
      <c r="E41" s="65">
        <v>216562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94736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18459.524399999998</v>
      </c>
      <c r="E43" s="70">
        <v>0</v>
      </c>
      <c r="F43" s="71"/>
      <c r="G43" s="70">
        <v>154983.52799999999</v>
      </c>
      <c r="H43" s="72">
        <v>-88.089363664505001</v>
      </c>
      <c r="I43" s="70">
        <v>2042.3161</v>
      </c>
      <c r="J43" s="72">
        <v>11.063752541750199</v>
      </c>
      <c r="K43" s="70">
        <v>13066.209199999999</v>
      </c>
      <c r="L43" s="72">
        <v>8.4307083266294001</v>
      </c>
      <c r="M43" s="72">
        <v>-0.84369482619335401</v>
      </c>
      <c r="N43" s="70">
        <v>653304.52469999995</v>
      </c>
      <c r="O43" s="70">
        <v>5120407.9360999996</v>
      </c>
      <c r="P43" s="70">
        <v>50</v>
      </c>
      <c r="Q43" s="70">
        <v>21</v>
      </c>
      <c r="R43" s="72">
        <v>138.09523809523799</v>
      </c>
      <c r="S43" s="70">
        <v>369.19048800000002</v>
      </c>
      <c r="T43" s="70">
        <v>623.00038571428604</v>
      </c>
      <c r="U43" s="73">
        <v>-68.747680659173895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65387</v>
      </c>
      <c r="D2" s="32">
        <v>669938.62114188005</v>
      </c>
      <c r="E2" s="32">
        <v>525349.05693846196</v>
      </c>
      <c r="F2" s="32">
        <v>144589.564203419</v>
      </c>
      <c r="G2" s="32">
        <v>525349.05693846196</v>
      </c>
      <c r="H2" s="32">
        <v>0.21582509149416201</v>
      </c>
    </row>
    <row r="3" spans="1:8" ht="14.25">
      <c r="A3" s="32">
        <v>2</v>
      </c>
      <c r="B3" s="33">
        <v>13</v>
      </c>
      <c r="C3" s="32">
        <v>16431.738000000001</v>
      </c>
      <c r="D3" s="32">
        <v>155165.89311331199</v>
      </c>
      <c r="E3" s="32">
        <v>119967.74582746399</v>
      </c>
      <c r="F3" s="32">
        <v>35198.147285848303</v>
      </c>
      <c r="G3" s="32">
        <v>119967.74582746399</v>
      </c>
      <c r="H3" s="32">
        <v>0.226842037123096</v>
      </c>
    </row>
    <row r="4" spans="1:8" ht="14.25">
      <c r="A4" s="32">
        <v>3</v>
      </c>
      <c r="B4" s="33">
        <v>14</v>
      </c>
      <c r="C4" s="32">
        <v>144026</v>
      </c>
      <c r="D4" s="32">
        <v>204600.585267521</v>
      </c>
      <c r="E4" s="32">
        <v>151944.134193162</v>
      </c>
      <c r="F4" s="32">
        <v>52656.451074359</v>
      </c>
      <c r="G4" s="32">
        <v>151944.134193162</v>
      </c>
      <c r="H4" s="32">
        <v>0.25736217228073499</v>
      </c>
    </row>
    <row r="5" spans="1:8" ht="14.25">
      <c r="A5" s="32">
        <v>4</v>
      </c>
      <c r="B5" s="33">
        <v>15</v>
      </c>
      <c r="C5" s="32">
        <v>4770</v>
      </c>
      <c r="D5" s="32">
        <v>64569.401394871798</v>
      </c>
      <c r="E5" s="32">
        <v>50524.154917093998</v>
      </c>
      <c r="F5" s="32">
        <v>14045.2464777778</v>
      </c>
      <c r="G5" s="32">
        <v>50524.154917093998</v>
      </c>
      <c r="H5" s="32">
        <v>0.217521708028306</v>
      </c>
    </row>
    <row r="6" spans="1:8" ht="14.25">
      <c r="A6" s="32">
        <v>5</v>
      </c>
      <c r="B6" s="33">
        <v>16</v>
      </c>
      <c r="C6" s="32">
        <v>2322</v>
      </c>
      <c r="D6" s="32">
        <v>148056.64331367501</v>
      </c>
      <c r="E6" s="32">
        <v>126055.51997265</v>
      </c>
      <c r="F6" s="32">
        <v>22001.123341025599</v>
      </c>
      <c r="G6" s="32">
        <v>126055.51997265</v>
      </c>
      <c r="H6" s="32">
        <v>0.14859936608459801</v>
      </c>
    </row>
    <row r="7" spans="1:8" ht="14.25">
      <c r="A7" s="32">
        <v>6</v>
      </c>
      <c r="B7" s="33">
        <v>17</v>
      </c>
      <c r="C7" s="32">
        <v>25995</v>
      </c>
      <c r="D7" s="32">
        <v>324441.70678205101</v>
      </c>
      <c r="E7" s="32">
        <v>286345.731423077</v>
      </c>
      <c r="F7" s="32">
        <v>38095.9753589744</v>
      </c>
      <c r="G7" s="32">
        <v>286345.731423077</v>
      </c>
      <c r="H7" s="32">
        <v>0.117420092924631</v>
      </c>
    </row>
    <row r="8" spans="1:8" ht="14.25">
      <c r="A8" s="32">
        <v>7</v>
      </c>
      <c r="B8" s="33">
        <v>18</v>
      </c>
      <c r="C8" s="32">
        <v>50456</v>
      </c>
      <c r="D8" s="32">
        <v>147668.734194872</v>
      </c>
      <c r="E8" s="32">
        <v>122925.405523077</v>
      </c>
      <c r="F8" s="32">
        <v>24743.328671794901</v>
      </c>
      <c r="G8" s="32">
        <v>122925.405523077</v>
      </c>
      <c r="H8" s="32">
        <v>0.16755969912454299</v>
      </c>
    </row>
    <row r="9" spans="1:8" ht="14.25">
      <c r="A9" s="32">
        <v>8</v>
      </c>
      <c r="B9" s="33">
        <v>19</v>
      </c>
      <c r="C9" s="32">
        <v>25592</v>
      </c>
      <c r="D9" s="32">
        <v>127638.603723077</v>
      </c>
      <c r="E9" s="32">
        <v>105415.29265897399</v>
      </c>
      <c r="F9" s="32">
        <v>22223.3110641026</v>
      </c>
      <c r="G9" s="32">
        <v>105415.29265897399</v>
      </c>
      <c r="H9" s="32">
        <v>0.17411120472861</v>
      </c>
    </row>
    <row r="10" spans="1:8" ht="14.25">
      <c r="A10" s="32">
        <v>9</v>
      </c>
      <c r="B10" s="33">
        <v>21</v>
      </c>
      <c r="C10" s="32">
        <v>230537</v>
      </c>
      <c r="D10" s="32">
        <v>1014366.1298</v>
      </c>
      <c r="E10" s="32">
        <v>971750.43949999998</v>
      </c>
      <c r="F10" s="32">
        <v>42615.690300000002</v>
      </c>
      <c r="G10" s="32">
        <v>971750.43949999998</v>
      </c>
      <c r="H10" s="32">
        <v>4.2012138465627201E-2</v>
      </c>
    </row>
    <row r="11" spans="1:8" ht="14.25">
      <c r="A11" s="32">
        <v>10</v>
      </c>
      <c r="B11" s="33">
        <v>22</v>
      </c>
      <c r="C11" s="32">
        <v>36072</v>
      </c>
      <c r="D11" s="32">
        <v>463028.590548718</v>
      </c>
      <c r="E11" s="32">
        <v>415632.59174102597</v>
      </c>
      <c r="F11" s="32">
        <v>47395.998807692296</v>
      </c>
      <c r="G11" s="32">
        <v>415632.59174102597</v>
      </c>
      <c r="H11" s="32">
        <v>0.10236084720281501</v>
      </c>
    </row>
    <row r="12" spans="1:8" ht="14.25">
      <c r="A12" s="32">
        <v>11</v>
      </c>
      <c r="B12" s="33">
        <v>23</v>
      </c>
      <c r="C12" s="32">
        <v>314699.59299999999</v>
      </c>
      <c r="D12" s="32">
        <v>2494481.1057299101</v>
      </c>
      <c r="E12" s="32">
        <v>2155898.6835008501</v>
      </c>
      <c r="F12" s="32">
        <v>338582.42222905997</v>
      </c>
      <c r="G12" s="32">
        <v>2155898.6835008501</v>
      </c>
      <c r="H12" s="32">
        <v>0.13573260645323099</v>
      </c>
    </row>
    <row r="13" spans="1:8" ht="14.25">
      <c r="A13" s="32">
        <v>12</v>
      </c>
      <c r="B13" s="33">
        <v>24</v>
      </c>
      <c r="C13" s="32">
        <v>25670.596000000001</v>
      </c>
      <c r="D13" s="32">
        <v>686719.41698888899</v>
      </c>
      <c r="E13" s="32">
        <v>606680.76597863203</v>
      </c>
      <c r="F13" s="32">
        <v>80038.651010256406</v>
      </c>
      <c r="G13" s="32">
        <v>606680.76597863203</v>
      </c>
      <c r="H13" s="32">
        <v>0.116552188608862</v>
      </c>
    </row>
    <row r="14" spans="1:8" ht="14.25">
      <c r="A14" s="32">
        <v>13</v>
      </c>
      <c r="B14" s="33">
        <v>25</v>
      </c>
      <c r="C14" s="32">
        <v>97622</v>
      </c>
      <c r="D14" s="32">
        <v>1264443.5817</v>
      </c>
      <c r="E14" s="32">
        <v>1185827.1184</v>
      </c>
      <c r="F14" s="32">
        <v>78616.463300000003</v>
      </c>
      <c r="G14" s="32">
        <v>1185827.1184</v>
      </c>
      <c r="H14" s="32">
        <v>6.2174749777529001E-2</v>
      </c>
    </row>
    <row r="15" spans="1:8" ht="14.25">
      <c r="A15" s="32">
        <v>14</v>
      </c>
      <c r="B15" s="33">
        <v>26</v>
      </c>
      <c r="C15" s="32">
        <v>102524</v>
      </c>
      <c r="D15" s="32">
        <v>501050.23343910399</v>
      </c>
      <c r="E15" s="32">
        <v>446233.39867932798</v>
      </c>
      <c r="F15" s="32">
        <v>54816.834759776102</v>
      </c>
      <c r="G15" s="32">
        <v>446233.39867932798</v>
      </c>
      <c r="H15" s="32">
        <v>0.109403870313611</v>
      </c>
    </row>
    <row r="16" spans="1:8" ht="14.25">
      <c r="A16" s="32">
        <v>15</v>
      </c>
      <c r="B16" s="33">
        <v>27</v>
      </c>
      <c r="C16" s="32">
        <v>218133.06400000001</v>
      </c>
      <c r="D16" s="32">
        <v>1477215.09103333</v>
      </c>
      <c r="E16" s="32">
        <v>1264656.4327</v>
      </c>
      <c r="F16" s="32">
        <v>212558.65833333301</v>
      </c>
      <c r="G16" s="32">
        <v>1264656.4327</v>
      </c>
      <c r="H16" s="32">
        <v>0.143891474994779</v>
      </c>
    </row>
    <row r="17" spans="1:8" ht="14.25">
      <c r="A17" s="32">
        <v>16</v>
      </c>
      <c r="B17" s="33">
        <v>29</v>
      </c>
      <c r="C17" s="32">
        <v>222015</v>
      </c>
      <c r="D17" s="32">
        <v>2748449.9380495702</v>
      </c>
      <c r="E17" s="32">
        <v>2532477.7109179501</v>
      </c>
      <c r="F17" s="32">
        <v>215972.22713162401</v>
      </c>
      <c r="G17" s="32">
        <v>2532477.7109179501</v>
      </c>
      <c r="H17" s="32">
        <v>7.8579647437525393E-2</v>
      </c>
    </row>
    <row r="18" spans="1:8" ht="14.25">
      <c r="A18" s="32">
        <v>17</v>
      </c>
      <c r="B18" s="33">
        <v>31</v>
      </c>
      <c r="C18" s="32">
        <v>47021.379000000001</v>
      </c>
      <c r="D18" s="32">
        <v>329709.33648385899</v>
      </c>
      <c r="E18" s="32">
        <v>274197.54704379902</v>
      </c>
      <c r="F18" s="32">
        <v>55511.789440059903</v>
      </c>
      <c r="G18" s="32">
        <v>274197.54704379902</v>
      </c>
      <c r="H18" s="32">
        <v>0.16836584014288999</v>
      </c>
    </row>
    <row r="19" spans="1:8" ht="14.25">
      <c r="A19" s="32">
        <v>18</v>
      </c>
      <c r="B19" s="33">
        <v>32</v>
      </c>
      <c r="C19" s="32">
        <v>25998.494999999999</v>
      </c>
      <c r="D19" s="32">
        <v>288658.26424654003</v>
      </c>
      <c r="E19" s="32">
        <v>260621.79495775601</v>
      </c>
      <c r="F19" s="32">
        <v>28036.469288783999</v>
      </c>
      <c r="G19" s="32">
        <v>260621.79495775601</v>
      </c>
      <c r="H19" s="32">
        <v>9.7126854697769396E-2</v>
      </c>
    </row>
    <row r="20" spans="1:8" ht="14.25">
      <c r="A20" s="32">
        <v>19</v>
      </c>
      <c r="B20" s="33">
        <v>33</v>
      </c>
      <c r="C20" s="32">
        <v>47066.9</v>
      </c>
      <c r="D20" s="32">
        <v>653934.44554245495</v>
      </c>
      <c r="E20" s="32">
        <v>515963.36950660503</v>
      </c>
      <c r="F20" s="32">
        <v>137971.07603585001</v>
      </c>
      <c r="G20" s="32">
        <v>515963.36950660503</v>
      </c>
      <c r="H20" s="32">
        <v>0.21098609650604999</v>
      </c>
    </row>
    <row r="21" spans="1:8" ht="14.25">
      <c r="A21" s="32">
        <v>20</v>
      </c>
      <c r="B21" s="33">
        <v>34</v>
      </c>
      <c r="C21" s="32">
        <v>62518.277999999998</v>
      </c>
      <c r="D21" s="32">
        <v>360785.23598084098</v>
      </c>
      <c r="E21" s="32">
        <v>246988.838697144</v>
      </c>
      <c r="F21" s="32">
        <v>113796.39728369701</v>
      </c>
      <c r="G21" s="32">
        <v>246988.838697144</v>
      </c>
      <c r="H21" s="32">
        <v>0.31541312097854302</v>
      </c>
    </row>
    <row r="22" spans="1:8" ht="14.25">
      <c r="A22" s="32">
        <v>21</v>
      </c>
      <c r="B22" s="33">
        <v>35</v>
      </c>
      <c r="C22" s="32">
        <v>54498.209000000003</v>
      </c>
      <c r="D22" s="32">
        <v>1083912.5925300899</v>
      </c>
      <c r="E22" s="32">
        <v>981772.22411681397</v>
      </c>
      <c r="F22" s="32">
        <v>102140.368413274</v>
      </c>
      <c r="G22" s="32">
        <v>981772.22411681397</v>
      </c>
      <c r="H22" s="32">
        <v>9.4233030520345207E-2</v>
      </c>
    </row>
    <row r="23" spans="1:8" ht="14.25">
      <c r="A23" s="32">
        <v>22</v>
      </c>
      <c r="B23" s="33">
        <v>36</v>
      </c>
      <c r="C23" s="32">
        <v>173361.98800000001</v>
      </c>
      <c r="D23" s="32">
        <v>887307.75213185803</v>
      </c>
      <c r="E23" s="32">
        <v>736166.19542324799</v>
      </c>
      <c r="F23" s="32">
        <v>151141.55670861001</v>
      </c>
      <c r="G23" s="32">
        <v>736166.19542324799</v>
      </c>
      <c r="H23" s="32">
        <v>0.17033724358372301</v>
      </c>
    </row>
    <row r="24" spans="1:8" ht="14.25">
      <c r="A24" s="32">
        <v>23</v>
      </c>
      <c r="B24" s="33">
        <v>37</v>
      </c>
      <c r="C24" s="32">
        <v>151236.356</v>
      </c>
      <c r="D24" s="32">
        <v>1714561.36913097</v>
      </c>
      <c r="E24" s="32">
        <v>1532948.5994337699</v>
      </c>
      <c r="F24" s="32">
        <v>181612.76969720301</v>
      </c>
      <c r="G24" s="32">
        <v>1532948.5994337699</v>
      </c>
      <c r="H24" s="32">
        <v>0.105923749926346</v>
      </c>
    </row>
    <row r="25" spans="1:8" ht="14.25">
      <c r="A25" s="32">
        <v>24</v>
      </c>
      <c r="B25" s="33">
        <v>38</v>
      </c>
      <c r="C25" s="32">
        <v>250991.459</v>
      </c>
      <c r="D25" s="32">
        <v>1028807.7052601801</v>
      </c>
      <c r="E25" s="32">
        <v>993405.124814159</v>
      </c>
      <c r="F25" s="32">
        <v>35402.580446017702</v>
      </c>
      <c r="G25" s="32">
        <v>993405.124814159</v>
      </c>
      <c r="H25" s="32">
        <v>3.44112707020061E-2</v>
      </c>
    </row>
    <row r="26" spans="1:8" ht="14.25">
      <c r="A26" s="32">
        <v>25</v>
      </c>
      <c r="B26" s="33">
        <v>39</v>
      </c>
      <c r="C26" s="32">
        <v>161771.61600000001</v>
      </c>
      <c r="D26" s="32">
        <v>187014.896363445</v>
      </c>
      <c r="E26" s="32">
        <v>136885.732721512</v>
      </c>
      <c r="F26" s="32">
        <v>50129.1636419325</v>
      </c>
      <c r="G26" s="32">
        <v>136885.732721512</v>
      </c>
      <c r="H26" s="32">
        <v>0.26804904110157901</v>
      </c>
    </row>
    <row r="27" spans="1:8" ht="14.25">
      <c r="A27" s="32">
        <v>26</v>
      </c>
      <c r="B27" s="33">
        <v>40</v>
      </c>
      <c r="C27" s="32">
        <v>7</v>
      </c>
      <c r="D27" s="32">
        <v>25.289300000000001</v>
      </c>
      <c r="E27" s="32">
        <v>20.796199999999999</v>
      </c>
      <c r="F27" s="32">
        <v>4.4931000000000001</v>
      </c>
      <c r="G27" s="32">
        <v>20.796199999999999</v>
      </c>
      <c r="H27" s="32">
        <v>0.17766802560766801</v>
      </c>
    </row>
    <row r="28" spans="1:8" ht="14.25">
      <c r="A28" s="32">
        <v>27</v>
      </c>
      <c r="B28" s="33">
        <v>42</v>
      </c>
      <c r="C28" s="32">
        <v>9606.0370000000003</v>
      </c>
      <c r="D28" s="32">
        <v>143341.06959999999</v>
      </c>
      <c r="E28" s="32">
        <v>127760.2987</v>
      </c>
      <c r="F28" s="32">
        <v>15580.7709</v>
      </c>
      <c r="G28" s="32">
        <v>127760.2987</v>
      </c>
      <c r="H28" s="32">
        <v>0.108697185973838</v>
      </c>
    </row>
    <row r="29" spans="1:8" ht="14.25">
      <c r="A29" s="32">
        <v>28</v>
      </c>
      <c r="B29" s="33">
        <v>75</v>
      </c>
      <c r="C29" s="32">
        <v>468</v>
      </c>
      <c r="D29" s="32">
        <v>282404.27350427402</v>
      </c>
      <c r="E29" s="32">
        <v>265879.376068376</v>
      </c>
      <c r="F29" s="32">
        <v>16524.897435897401</v>
      </c>
      <c r="G29" s="32">
        <v>265879.376068376</v>
      </c>
      <c r="H29" s="32">
        <v>5.8515040267786103E-2</v>
      </c>
    </row>
    <row r="30" spans="1:8" ht="14.25">
      <c r="A30" s="32">
        <v>29</v>
      </c>
      <c r="B30" s="33">
        <v>76</v>
      </c>
      <c r="C30" s="32">
        <v>6000</v>
      </c>
      <c r="D30" s="32">
        <v>461978.12677094003</v>
      </c>
      <c r="E30" s="32">
        <v>440226.06132649601</v>
      </c>
      <c r="F30" s="32">
        <v>21752.065444444401</v>
      </c>
      <c r="G30" s="32">
        <v>440226.06132649601</v>
      </c>
      <c r="H30" s="32">
        <v>4.7084621941916399E-2</v>
      </c>
    </row>
    <row r="31" spans="1:8" ht="14.25">
      <c r="A31" s="32">
        <v>30</v>
      </c>
      <c r="B31" s="33">
        <v>99</v>
      </c>
      <c r="C31" s="32">
        <v>51</v>
      </c>
      <c r="D31" s="32">
        <v>18459.5244686484</v>
      </c>
      <c r="E31" s="32">
        <v>16417.208183949799</v>
      </c>
      <c r="F31" s="32">
        <v>2042.3162846985899</v>
      </c>
      <c r="G31" s="32">
        <v>16417.208183949799</v>
      </c>
      <c r="H31" s="32">
        <v>0.11063753501165501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2014-04-27T03:19:26Z</dcterms:modified>
</cp:coreProperties>
</file>