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<sst xmlns="http://schemas.openxmlformats.org/spreadsheetml/2006/main" count="114" uniqueCount="71">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</sst>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19306606.6173</v>
      </c>
      <c r="F3" s="25">
        <f>RA!I7</f>
        <v>2029765.7804</v>
      </c>
      <c r="G3" s="16">
        <f>E3-F3</f>
        <v>17276840.8369</v>
      </c>
      <c r="H3" s="27">
        <f>RA!J7</f>
        <v>10.513322307925399</v>
      </c>
      <c r="I3" s="20">
        <f>SUM(I4:I39)</f>
        <v>19306611.097549003</v>
      </c>
      <c r="J3" s="21">
        <f>SUM(J4:J39)</f>
        <v>17276840.783693831</v>
      </c>
      <c r="K3" s="22">
        <f>E3-I3</f>
        <v>-4.4802490025758743</v>
      </c>
      <c r="L3" s="22">
        <f>G3-J3</f>
        <v>5.3206168115139008E-2</v>
      </c>
    </row>
    <row r="4" spans="1:12">
      <c r="A4" s="59">
        <f>RA!A8</f>
        <v>41756</v>
      </c>
      <c r="B4" s="12">
        <v>12</v>
      </c>
      <c r="C4" s="56" t="s">
        <v>6</v>
      </c>
      <c r="D4" s="56"/>
      <c r="E4" s="15">
        <f>VLOOKUP(C4,RA!B8:D39,3,0)</f>
        <v>645468.08470000001</v>
      </c>
      <c r="F4" s="25">
        <f>VLOOKUP(C4,RA!B8:I43,8,0)</f>
        <v>149022.8371</v>
      </c>
      <c r="G4" s="16">
        <f t="shared" ref="G4:G39" si="0">E4-F4</f>
        <v>496445.2476</v>
      </c>
      <c r="H4" s="27">
        <f>RA!J8</f>
        <v>23.087560893001001</v>
      </c>
      <c r="I4" s="20">
        <f>VLOOKUP(B4,RMS!B:D,3,FALSE)</f>
        <v>645468.659097436</v>
      </c>
      <c r="J4" s="21">
        <f>VLOOKUP(B4,RMS!B:E,4,FALSE)</f>
        <v>496445.25349316199</v>
      </c>
      <c r="K4" s="22">
        <f t="shared" ref="K4:K39" si="1">E4-I4</f>
        <v>-0.57439743599388748</v>
      </c>
      <c r="L4" s="22">
        <f t="shared" ref="L4:L39" si="2">G4-J4</f>
        <v>-5.8931619860231876E-3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131902.7942</v>
      </c>
      <c r="F5" s="25">
        <f>VLOOKUP(C5,RA!B9:I44,8,0)</f>
        <v>29912.974699999999</v>
      </c>
      <c r="G5" s="16">
        <f t="shared" si="0"/>
        <v>101989.81950000001</v>
      </c>
      <c r="H5" s="27">
        <f>RA!J9</f>
        <v>22.678044753656899</v>
      </c>
      <c r="I5" s="20">
        <f>VLOOKUP(B5,RMS!B:D,3,FALSE)</f>
        <v>131902.82934250101</v>
      </c>
      <c r="J5" s="21">
        <f>VLOOKUP(B5,RMS!B:E,4,FALSE)</f>
        <v>101989.82752196499</v>
      </c>
      <c r="K5" s="22">
        <f t="shared" si="1"/>
        <v>-3.5142501001246274E-2</v>
      </c>
      <c r="L5" s="22">
        <f t="shared" si="2"/>
        <v>-8.0219649826176465E-3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186454.39230000001</v>
      </c>
      <c r="F6" s="25">
        <f>VLOOKUP(C6,RA!B10:I45,8,0)</f>
        <v>48311.999799999998</v>
      </c>
      <c r="G6" s="16">
        <f t="shared" si="0"/>
        <v>138142.39250000002</v>
      </c>
      <c r="H6" s="27">
        <f>RA!J10</f>
        <v>25.910893921054601</v>
      </c>
      <c r="I6" s="20">
        <f>VLOOKUP(B6,RMS!B:D,3,FALSE)</f>
        <v>186456.93128376099</v>
      </c>
      <c r="J6" s="21">
        <f>VLOOKUP(B6,RMS!B:E,4,FALSE)</f>
        <v>138142.39267948701</v>
      </c>
      <c r="K6" s="22">
        <f t="shared" si="1"/>
        <v>-2.5389837609836832</v>
      </c>
      <c r="L6" s="22">
        <f t="shared" si="2"/>
        <v>-1.794869895093143E-4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55916.420599999998</v>
      </c>
      <c r="F7" s="25">
        <f>VLOOKUP(C7,RA!B11:I46,8,0)</f>
        <v>11971.410599999999</v>
      </c>
      <c r="G7" s="16">
        <f t="shared" si="0"/>
        <v>43945.009999999995</v>
      </c>
      <c r="H7" s="27">
        <f>RA!J11</f>
        <v>21.409472336646701</v>
      </c>
      <c r="I7" s="20">
        <f>VLOOKUP(B7,RMS!B:D,3,FALSE)</f>
        <v>55916.440708547001</v>
      </c>
      <c r="J7" s="21">
        <f>VLOOKUP(B7,RMS!B:E,4,FALSE)</f>
        <v>43945.010270085499</v>
      </c>
      <c r="K7" s="22">
        <f t="shared" si="1"/>
        <v>-2.0108547003474087E-2</v>
      </c>
      <c r="L7" s="22">
        <f t="shared" si="2"/>
        <v>-2.7008550387108698E-4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154544.5073</v>
      </c>
      <c r="F8" s="25">
        <f>VLOOKUP(C8,RA!B12:I47,8,0)</f>
        <v>23472.856</v>
      </c>
      <c r="G8" s="16">
        <f t="shared" si="0"/>
        <v>131071.6513</v>
      </c>
      <c r="H8" s="27">
        <f>RA!J12</f>
        <v>15.188411681584199</v>
      </c>
      <c r="I8" s="20">
        <f>VLOOKUP(B8,RMS!B:D,3,FALSE)</f>
        <v>154544.505753846</v>
      </c>
      <c r="J8" s="21">
        <f>VLOOKUP(B8,RMS!B:E,4,FALSE)</f>
        <v>131071.652240171</v>
      </c>
      <c r="K8" s="22">
        <f t="shared" si="1"/>
        <v>1.5461540024261922E-3</v>
      </c>
      <c r="L8" s="22">
        <f t="shared" si="2"/>
        <v>-9.4017099763732404E-4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324275.6715</v>
      </c>
      <c r="F9" s="25">
        <f>VLOOKUP(C9,RA!B13:I48,8,0)</f>
        <v>38610.235200000003</v>
      </c>
      <c r="G9" s="16">
        <f t="shared" si="0"/>
        <v>285665.4363</v>
      </c>
      <c r="H9" s="27">
        <f>RA!J13</f>
        <v>11.9066086645973</v>
      </c>
      <c r="I9" s="20">
        <f>VLOOKUP(B9,RMS!B:D,3,FALSE)</f>
        <v>324275.88826923101</v>
      </c>
      <c r="J9" s="21">
        <f>VLOOKUP(B9,RMS!B:E,4,FALSE)</f>
        <v>285665.43555812002</v>
      </c>
      <c r="K9" s="22">
        <f t="shared" si="1"/>
        <v>-0.21676923101767898</v>
      </c>
      <c r="L9" s="22">
        <f t="shared" si="2"/>
        <v>7.4187997961416841E-4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126421.3621</v>
      </c>
      <c r="F10" s="25">
        <f>VLOOKUP(C10,RA!B14:I49,8,0)</f>
        <v>20451.273300000001</v>
      </c>
      <c r="G10" s="16">
        <f t="shared" si="0"/>
        <v>105970.0888</v>
      </c>
      <c r="H10" s="27">
        <f>RA!J14</f>
        <v>16.177070836986299</v>
      </c>
      <c r="I10" s="20">
        <f>VLOOKUP(B10,RMS!B:D,3,FALSE)</f>
        <v>126421.37062564099</v>
      </c>
      <c r="J10" s="21">
        <f>VLOOKUP(B10,RMS!B:E,4,FALSE)</f>
        <v>105970.088166667</v>
      </c>
      <c r="K10" s="22">
        <f t="shared" si="1"/>
        <v>-8.5256409947760403E-3</v>
      </c>
      <c r="L10" s="22">
        <f t="shared" si="2"/>
        <v>6.3333299476653337E-4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120962.31080000001</v>
      </c>
      <c r="F11" s="25">
        <f>VLOOKUP(C11,RA!B15:I50,8,0)</f>
        <v>19457.220700000002</v>
      </c>
      <c r="G11" s="16">
        <f t="shared" si="0"/>
        <v>101505.0901</v>
      </c>
      <c r="H11" s="27">
        <f>RA!J15</f>
        <v>16.085357969203098</v>
      </c>
      <c r="I11" s="20">
        <f>VLOOKUP(B11,RMS!B:D,3,FALSE)</f>
        <v>120962.39565812</v>
      </c>
      <c r="J11" s="21">
        <f>VLOOKUP(B11,RMS!B:E,4,FALSE)</f>
        <v>101505.09223418801</v>
      </c>
      <c r="K11" s="22">
        <f t="shared" si="1"/>
        <v>-8.4858119997079484E-2</v>
      </c>
      <c r="L11" s="22">
        <f t="shared" si="2"/>
        <v>-2.1341880055842921E-3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1029105.9175</v>
      </c>
      <c r="F12" s="25">
        <f>VLOOKUP(C12,RA!B16:I51,8,0)</f>
        <v>41287.033900000002</v>
      </c>
      <c r="G12" s="16">
        <f t="shared" si="0"/>
        <v>987818.88359999994</v>
      </c>
      <c r="H12" s="27">
        <f>RA!J16</f>
        <v>4.0119324160819403</v>
      </c>
      <c r="I12" s="20">
        <f>VLOOKUP(B12,RMS!B:D,3,FALSE)</f>
        <v>1029105.6137</v>
      </c>
      <c r="J12" s="21">
        <f>VLOOKUP(B12,RMS!B:E,4,FALSE)</f>
        <v>987818.88359999994</v>
      </c>
      <c r="K12" s="22">
        <f t="shared" si="1"/>
        <v>0.3037999999942258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606166.80819999997</v>
      </c>
      <c r="F13" s="25">
        <f>VLOOKUP(C13,RA!B17:I52,8,0)</f>
        <v>49036.577799999999</v>
      </c>
      <c r="G13" s="16">
        <f t="shared" si="0"/>
        <v>557130.2304</v>
      </c>
      <c r="H13" s="27">
        <f>RA!J17</f>
        <v>8.0896177647227407</v>
      </c>
      <c r="I13" s="20">
        <f>VLOOKUP(B13,RMS!B:D,3,FALSE)</f>
        <v>606166.89285213698</v>
      </c>
      <c r="J13" s="21">
        <f>VLOOKUP(B13,RMS!B:E,4,FALSE)</f>
        <v>557130.23032649595</v>
      </c>
      <c r="K13" s="22">
        <f t="shared" si="1"/>
        <v>-8.4652137011289597E-2</v>
      </c>
      <c r="L13" s="22">
        <f t="shared" si="2"/>
        <v>7.3504052124917507E-5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2214984.3616999998</v>
      </c>
      <c r="F14" s="25">
        <f>VLOOKUP(C14,RA!B18:I53,8,0)</f>
        <v>294966.3076</v>
      </c>
      <c r="G14" s="16">
        <f t="shared" si="0"/>
        <v>1920018.0540999998</v>
      </c>
      <c r="H14" s="27">
        <f>RA!J18</f>
        <v>13.3168573422168</v>
      </c>
      <c r="I14" s="20">
        <f>VLOOKUP(B14,RMS!B:D,3,FALSE)</f>
        <v>2214984.80743333</v>
      </c>
      <c r="J14" s="21">
        <f>VLOOKUP(B14,RMS!B:E,4,FALSE)</f>
        <v>1920018.0362897399</v>
      </c>
      <c r="K14" s="22">
        <f t="shared" si="1"/>
        <v>-0.44573333021253347</v>
      </c>
      <c r="L14" s="22">
        <f t="shared" si="2"/>
        <v>1.7810259945690632E-2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625882.22649999999</v>
      </c>
      <c r="F15" s="25">
        <f>VLOOKUP(C15,RA!B19:I54,8,0)</f>
        <v>79027.305900000007</v>
      </c>
      <c r="G15" s="16">
        <f t="shared" si="0"/>
        <v>546854.92059999995</v>
      </c>
      <c r="H15" s="27">
        <f>RA!J19</f>
        <v>12.6265457867256</v>
      </c>
      <c r="I15" s="20">
        <f>VLOOKUP(B15,RMS!B:D,3,FALSE)</f>
        <v>625882.29767521401</v>
      </c>
      <c r="J15" s="21">
        <f>VLOOKUP(B15,RMS!B:E,4,FALSE)</f>
        <v>546854.92109914497</v>
      </c>
      <c r="K15" s="22">
        <f t="shared" si="1"/>
        <v>-7.1175214019604027E-2</v>
      </c>
      <c r="L15" s="22">
        <f t="shared" si="2"/>
        <v>-4.9914501141756773E-4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1178549.7944</v>
      </c>
      <c r="F16" s="25">
        <f>VLOOKUP(C16,RA!B20:I55,8,0)</f>
        <v>71437.842900000003</v>
      </c>
      <c r="G16" s="16">
        <f t="shared" si="0"/>
        <v>1107111.9515</v>
      </c>
      <c r="H16" s="27">
        <f>RA!J20</f>
        <v>6.0615039974928697</v>
      </c>
      <c r="I16" s="20">
        <f>VLOOKUP(B16,RMS!B:D,3,FALSE)</f>
        <v>1178549.8027999999</v>
      </c>
      <c r="J16" s="21">
        <f>VLOOKUP(B16,RMS!B:E,4,FALSE)</f>
        <v>1107111.9515</v>
      </c>
      <c r="K16" s="22">
        <f t="shared" si="1"/>
        <v>-8.3999999333173037E-3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458699.66489999997</v>
      </c>
      <c r="F17" s="25">
        <f>VLOOKUP(C17,RA!B21:I56,8,0)</f>
        <v>48350.552000000003</v>
      </c>
      <c r="G17" s="16">
        <f t="shared" si="0"/>
        <v>410349.11289999995</v>
      </c>
      <c r="H17" s="27">
        <f>RA!J21</f>
        <v>10.5407864229726</v>
      </c>
      <c r="I17" s="20">
        <f>VLOOKUP(B17,RMS!B:D,3,FALSE)</f>
        <v>458699.56822216202</v>
      </c>
      <c r="J17" s="21">
        <f>VLOOKUP(B17,RMS!B:E,4,FALSE)</f>
        <v>410349.112966621</v>
      </c>
      <c r="K17" s="22">
        <f t="shared" si="1"/>
        <v>9.6677837951574475E-2</v>
      </c>
      <c r="L17" s="22">
        <f t="shared" si="2"/>
        <v>-6.66210544295609E-5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1418535.9239000001</v>
      </c>
      <c r="F18" s="25">
        <f>VLOOKUP(C18,RA!B22:I57,8,0)</f>
        <v>182851.64449999999</v>
      </c>
      <c r="G18" s="16">
        <f t="shared" si="0"/>
        <v>1235684.2794000001</v>
      </c>
      <c r="H18" s="27">
        <f>RA!J22</f>
        <v>12.8901666443021</v>
      </c>
      <c r="I18" s="20">
        <f>VLOOKUP(B18,RMS!B:D,3,FALSE)</f>
        <v>1418535.8038307701</v>
      </c>
      <c r="J18" s="21">
        <f>VLOOKUP(B18,RMS!B:E,4,FALSE)</f>
        <v>1235684.27680769</v>
      </c>
      <c r="K18" s="22">
        <f t="shared" si="1"/>
        <v>0.12006922997534275</v>
      </c>
      <c r="L18" s="22">
        <f t="shared" si="2"/>
        <v>2.5923100765794516E-3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3029870.9386</v>
      </c>
      <c r="F19" s="25">
        <f>VLOOKUP(C19,RA!B23:I58,8,0)</f>
        <v>95139.940300000002</v>
      </c>
      <c r="G19" s="16">
        <f t="shared" si="0"/>
        <v>2934730.9983000001</v>
      </c>
      <c r="H19" s="27">
        <f>RA!J23</f>
        <v>3.14006577270123</v>
      </c>
      <c r="I19" s="20">
        <f>VLOOKUP(B19,RMS!B:D,3,FALSE)</f>
        <v>3029872.0561145302</v>
      </c>
      <c r="J19" s="21">
        <f>VLOOKUP(B19,RMS!B:E,4,FALSE)</f>
        <v>2934731.0357598299</v>
      </c>
      <c r="K19" s="22">
        <f t="shared" si="1"/>
        <v>-1.1175145301967859</v>
      </c>
      <c r="L19" s="22">
        <f t="shared" si="2"/>
        <v>-3.7459829822182655E-2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306178.26449999999</v>
      </c>
      <c r="F20" s="25">
        <f>VLOOKUP(C20,RA!B24:I59,8,0)</f>
        <v>51155.296799999996</v>
      </c>
      <c r="G20" s="16">
        <f t="shared" si="0"/>
        <v>255022.96769999998</v>
      </c>
      <c r="H20" s="27">
        <f>RA!J24</f>
        <v>16.707683964287401</v>
      </c>
      <c r="I20" s="20">
        <f>VLOOKUP(B20,RMS!B:D,3,FALSE)</f>
        <v>306178.28585011698</v>
      </c>
      <c r="J20" s="21">
        <f>VLOOKUP(B20,RMS!B:E,4,FALSE)</f>
        <v>255022.974975705</v>
      </c>
      <c r="K20" s="22">
        <f t="shared" si="1"/>
        <v>-2.1350116992834955E-2</v>
      </c>
      <c r="L20" s="22">
        <f t="shared" si="2"/>
        <v>-7.2757050220388919E-3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251057.94889999999</v>
      </c>
      <c r="F21" s="25">
        <f>VLOOKUP(C21,RA!B25:I60,8,0)</f>
        <v>23097.909800000001</v>
      </c>
      <c r="G21" s="16">
        <f t="shared" si="0"/>
        <v>227960.03909999999</v>
      </c>
      <c r="H21" s="27">
        <f>RA!J25</f>
        <v>9.20023042536695</v>
      </c>
      <c r="I21" s="20">
        <f>VLOOKUP(B21,RMS!B:D,3,FALSE)</f>
        <v>251057.94863841601</v>
      </c>
      <c r="J21" s="21">
        <f>VLOOKUP(B21,RMS!B:E,4,FALSE)</f>
        <v>227960.040256423</v>
      </c>
      <c r="K21" s="22">
        <f t="shared" si="1"/>
        <v>2.6158397668041289E-4</v>
      </c>
      <c r="L21" s="22">
        <f t="shared" si="2"/>
        <v>-1.156423008069396E-3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604302.82790000003</v>
      </c>
      <c r="F22" s="25">
        <f>VLOOKUP(C22,RA!B26:I61,8,0)</f>
        <v>128728.88890000001</v>
      </c>
      <c r="G22" s="16">
        <f t="shared" si="0"/>
        <v>475573.93900000001</v>
      </c>
      <c r="H22" s="27">
        <f>RA!J26</f>
        <v>21.302049726846899</v>
      </c>
      <c r="I22" s="20">
        <f>VLOOKUP(B22,RMS!B:D,3,FALSE)</f>
        <v>604302.85992259998</v>
      </c>
      <c r="J22" s="21">
        <f>VLOOKUP(B22,RMS!B:E,4,FALSE)</f>
        <v>475573.91732795798</v>
      </c>
      <c r="K22" s="22">
        <f t="shared" si="1"/>
        <v>-3.2022599945776165E-2</v>
      </c>
      <c r="L22" s="22">
        <f t="shared" si="2"/>
        <v>2.1672042028512806E-2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324632.0748</v>
      </c>
      <c r="F23" s="25">
        <f>VLOOKUP(C23,RA!B27:I62,8,0)</f>
        <v>103466.2325</v>
      </c>
      <c r="G23" s="16">
        <f t="shared" si="0"/>
        <v>221165.84230000002</v>
      </c>
      <c r="H23" s="27">
        <f>RA!J27</f>
        <v>31.871845246266499</v>
      </c>
      <c r="I23" s="20">
        <f>VLOOKUP(B23,RMS!B:D,3,FALSE)</f>
        <v>324632.04755785502</v>
      </c>
      <c r="J23" s="21">
        <f>VLOOKUP(B23,RMS!B:E,4,FALSE)</f>
        <v>221165.84112958101</v>
      </c>
      <c r="K23" s="22">
        <f t="shared" si="1"/>
        <v>2.7242144977208227E-2</v>
      </c>
      <c r="L23" s="22">
        <f t="shared" si="2"/>
        <v>1.1704190110322088E-3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990048.94530000002</v>
      </c>
      <c r="F24" s="25">
        <f>VLOOKUP(C24,RA!B28:I63,8,0)</f>
        <v>85180.8171</v>
      </c>
      <c r="G24" s="16">
        <f t="shared" si="0"/>
        <v>904868.12820000004</v>
      </c>
      <c r="H24" s="27">
        <f>RA!J28</f>
        <v>8.6036975751929994</v>
      </c>
      <c r="I24" s="20">
        <f>VLOOKUP(B24,RMS!B:D,3,FALSE)</f>
        <v>990048.94502389396</v>
      </c>
      <c r="J24" s="21">
        <f>VLOOKUP(B24,RMS!B:E,4,FALSE)</f>
        <v>904868.13423362805</v>
      </c>
      <c r="K24" s="22">
        <f t="shared" si="1"/>
        <v>2.7610606048256159E-4</v>
      </c>
      <c r="L24" s="22">
        <f t="shared" si="2"/>
        <v>-6.0336280148476362E-3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839380.15729999996</v>
      </c>
      <c r="F25" s="25">
        <f>VLOOKUP(C25,RA!B29:I64,8,0)</f>
        <v>126539.7046</v>
      </c>
      <c r="G25" s="16">
        <f t="shared" si="0"/>
        <v>712840.45270000002</v>
      </c>
      <c r="H25" s="27">
        <f>RA!J29</f>
        <v>15.075374786918401</v>
      </c>
      <c r="I25" s="20">
        <f>VLOOKUP(B25,RMS!B:D,3,FALSE)</f>
        <v>839380.15529291995</v>
      </c>
      <c r="J25" s="21">
        <f>VLOOKUP(B25,RMS!B:E,4,FALSE)</f>
        <v>712840.406519613</v>
      </c>
      <c r="K25" s="22">
        <f t="shared" si="1"/>
        <v>2.0070800092071295E-3</v>
      </c>
      <c r="L25" s="22">
        <f t="shared" si="2"/>
        <v>4.6180387027561665E-2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1558239.3792999999</v>
      </c>
      <c r="F26" s="25">
        <f>VLOOKUP(C26,RA!B30:I65,8,0)</f>
        <v>162817.28589999999</v>
      </c>
      <c r="G26" s="16">
        <f t="shared" si="0"/>
        <v>1395422.0933999999</v>
      </c>
      <c r="H26" s="27">
        <f>RA!J30</f>
        <v>10.4487980513714</v>
      </c>
      <c r="I26" s="20">
        <f>VLOOKUP(B26,RMS!B:D,3,FALSE)</f>
        <v>1558239.3471548699</v>
      </c>
      <c r="J26" s="21">
        <f>VLOOKUP(B26,RMS!B:E,4,FALSE)</f>
        <v>1395422.0546416501</v>
      </c>
      <c r="K26" s="22">
        <f t="shared" si="1"/>
        <v>3.2145129982382059E-2</v>
      </c>
      <c r="L26" s="22">
        <f t="shared" si="2"/>
        <v>3.8758349837735295E-2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974933.31259999995</v>
      </c>
      <c r="F27" s="25">
        <f>VLOOKUP(C27,RA!B31:I66,8,0)</f>
        <v>37968.097000000002</v>
      </c>
      <c r="G27" s="16">
        <f t="shared" si="0"/>
        <v>936965.2156</v>
      </c>
      <c r="H27" s="27">
        <f>RA!J31</f>
        <v>3.89443016350983</v>
      </c>
      <c r="I27" s="20">
        <f>VLOOKUP(B27,RMS!B:D,3,FALSE)</f>
        <v>974933.30247256602</v>
      </c>
      <c r="J27" s="21">
        <f>VLOOKUP(B27,RMS!B:E,4,FALSE)</f>
        <v>936965.23660531</v>
      </c>
      <c r="K27" s="22">
        <f t="shared" si="1"/>
        <v>1.0127433924935758E-2</v>
      </c>
      <c r="L27" s="22">
        <f t="shared" si="2"/>
        <v>-2.1005310001783073E-2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177900.97270000001</v>
      </c>
      <c r="F28" s="25">
        <f>VLOOKUP(C28,RA!B32:I67,8,0)</f>
        <v>47517.072200000002</v>
      </c>
      <c r="G28" s="16">
        <f t="shared" si="0"/>
        <v>130383.90050000002</v>
      </c>
      <c r="H28" s="27">
        <f>RA!J32</f>
        <v>26.709843953540101</v>
      </c>
      <c r="I28" s="20">
        <f>VLOOKUP(B28,RMS!B:D,3,FALSE)</f>
        <v>177900.792385387</v>
      </c>
      <c r="J28" s="21">
        <f>VLOOKUP(B28,RMS!B:E,4,FALSE)</f>
        <v>130383.888524999</v>
      </c>
      <c r="K28" s="22">
        <f t="shared" si="1"/>
        <v>0.18031461301143281</v>
      </c>
      <c r="L28" s="22">
        <f t="shared" si="2"/>
        <v>1.1975001019891351E-2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11.538600000000001</v>
      </c>
      <c r="F29" s="25">
        <f>VLOOKUP(C29,RA!B33:I68,8,0)</f>
        <v>2.2469999999999999</v>
      </c>
      <c r="G29" s="16">
        <f t="shared" si="0"/>
        <v>9.2916000000000007</v>
      </c>
      <c r="H29" s="27">
        <f>RA!J33</f>
        <v>19.473766314804202</v>
      </c>
      <c r="I29" s="20">
        <f>VLOOKUP(B29,RMS!B:D,3,FALSE)</f>
        <v>11.538600000000001</v>
      </c>
      <c r="J29" s="21">
        <f>VLOOKUP(B29,RMS!B:E,4,FALSE)</f>
        <v>9.2916000000000007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129827.6838</v>
      </c>
      <c r="F31" s="25">
        <f>VLOOKUP(C31,RA!B35:I70,8,0)</f>
        <v>14168.6993</v>
      </c>
      <c r="G31" s="16">
        <f t="shared" si="0"/>
        <v>115658.98449999999</v>
      </c>
      <c r="H31" s="27">
        <f>RA!J35</f>
        <v>10.9134653606136</v>
      </c>
      <c r="I31" s="20">
        <f>VLOOKUP(B31,RMS!B:D,3,FALSE)</f>
        <v>129827.6839</v>
      </c>
      <c r="J31" s="21">
        <f>VLOOKUP(B31,RMS!B:E,4,FALSE)</f>
        <v>115658.9841</v>
      </c>
      <c r="K31" s="22">
        <f t="shared" si="1"/>
        <v>-1.0000000474974513E-4</v>
      </c>
      <c r="L31" s="22">
        <f t="shared" si="2"/>
        <v>3.9999998989515007E-4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269110.25640000001</v>
      </c>
      <c r="F35" s="25">
        <f>VLOOKUP(C35,RA!B8:I74,8,0)</f>
        <v>13723.288399999999</v>
      </c>
      <c r="G35" s="16">
        <f t="shared" si="0"/>
        <v>255386.96800000002</v>
      </c>
      <c r="H35" s="27">
        <f>RA!J39</f>
        <v>5.0995040410507402</v>
      </c>
      <c r="I35" s="20">
        <f>VLOOKUP(B35,RMS!B:D,3,FALSE)</f>
        <v>269110.25641025603</v>
      </c>
      <c r="J35" s="21">
        <f>VLOOKUP(B35,RMS!B:E,4,FALSE)</f>
        <v>255386.97008547001</v>
      </c>
      <c r="K35" s="22">
        <f t="shared" si="1"/>
        <v>-1.0256015229970217E-5</v>
      </c>
      <c r="L35" s="22">
        <f t="shared" si="2"/>
        <v>-2.085469983285293E-3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557382.66189999995</v>
      </c>
      <c r="F36" s="25">
        <f>VLOOKUP(C36,RA!B8:I75,8,0)</f>
        <v>29901.4254</v>
      </c>
      <c r="G36" s="16">
        <f t="shared" si="0"/>
        <v>527481.2365</v>
      </c>
      <c r="H36" s="27">
        <f>RA!J40</f>
        <v>5.3646134772244896</v>
      </c>
      <c r="I36" s="20">
        <f>VLOOKUP(B36,RMS!B:D,3,FALSE)</f>
        <v>557382.65701025596</v>
      </c>
      <c r="J36" s="21">
        <f>VLOOKUP(B36,RMS!B:E,4,FALSE)</f>
        <v>527481.23210683803</v>
      </c>
      <c r="K36" s="22">
        <f t="shared" si="1"/>
        <v>4.8897439846768975E-3</v>
      </c>
      <c r="L36" s="22">
        <f t="shared" si="2"/>
        <v>4.3931619729846716E-3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15859.4141</v>
      </c>
      <c r="F39" s="25">
        <f>VLOOKUP(C39,RA!B8:I78,8,0)</f>
        <v>2190.8031999999998</v>
      </c>
      <c r="G39" s="16">
        <f t="shared" si="0"/>
        <v>13668.6109</v>
      </c>
      <c r="H39" s="27">
        <f>RA!J43</f>
        <v>13.813897450347801</v>
      </c>
      <c r="I39" s="20">
        <f>VLOOKUP(B39,RMS!B:D,3,FALSE)</f>
        <v>15859.413962635201</v>
      </c>
      <c r="J39" s="21">
        <f>VLOOKUP(B39,RMS!B:E,4,FALSE)</f>
        <v>13668.611073292501</v>
      </c>
      <c r="K39" s="22">
        <f t="shared" si="1"/>
        <v>1.3736479922954459E-4</v>
      </c>
      <c r="L39" s="22">
        <f t="shared" si="2"/>
        <v>-1.7329250113107264E-4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19306606.6173</v>
      </c>
      <c r="E7" s="44">
        <v>17525000</v>
      </c>
      <c r="F7" s="45">
        <v>110.16608626134099</v>
      </c>
      <c r="G7" s="44">
        <v>14221393.939099999</v>
      </c>
      <c r="H7" s="45">
        <v>35.757484111447198</v>
      </c>
      <c r="I7" s="44">
        <v>2029765.7804</v>
      </c>
      <c r="J7" s="45">
        <v>10.513322307925399</v>
      </c>
      <c r="K7" s="44">
        <v>816134.71279999998</v>
      </c>
      <c r="L7" s="45">
        <v>5.7387814182978003</v>
      </c>
      <c r="M7" s="45">
        <v>1.48704747949792</v>
      </c>
      <c r="N7" s="44">
        <v>436101844.30430001</v>
      </c>
      <c r="O7" s="44">
        <v>2581104975.9723001</v>
      </c>
      <c r="P7" s="44">
        <v>1146574</v>
      </c>
      <c r="Q7" s="44">
        <v>1214982</v>
      </c>
      <c r="R7" s="45">
        <v>-5.6303714787544097</v>
      </c>
      <c r="S7" s="44">
        <v>16.8385177208798</v>
      </c>
      <c r="T7" s="44">
        <v>16.405781717013099</v>
      </c>
      <c r="U7" s="46">
        <v>2.56991744190212</v>
      </c>
    </row>
    <row r="8" spans="1:23" ht="12" thickBot="1">
      <c r="A8" s="70">
        <v>41756</v>
      </c>
      <c r="B8" s="60" t="s">
        <v>6</v>
      </c>
      <c r="C8" s="61"/>
      <c r="D8" s="47">
        <v>645468.08470000001</v>
      </c>
      <c r="E8" s="47">
        <v>498498</v>
      </c>
      <c r="F8" s="48">
        <v>129.48258261818501</v>
      </c>
      <c r="G8" s="47">
        <v>440448.66729999997</v>
      </c>
      <c r="H8" s="48">
        <v>46.547857360266804</v>
      </c>
      <c r="I8" s="47">
        <v>149022.8371</v>
      </c>
      <c r="J8" s="48">
        <v>23.087560893001001</v>
      </c>
      <c r="K8" s="47">
        <v>91526.298200000005</v>
      </c>
      <c r="L8" s="48">
        <v>20.7802418295568</v>
      </c>
      <c r="M8" s="48">
        <v>0.62819692296918395</v>
      </c>
      <c r="N8" s="47">
        <v>14959033.124399999</v>
      </c>
      <c r="O8" s="47">
        <v>103942662.95290001</v>
      </c>
      <c r="P8" s="47">
        <v>28733</v>
      </c>
      <c r="Q8" s="47">
        <v>29062</v>
      </c>
      <c r="R8" s="48">
        <v>-1.1320624870965501</v>
      </c>
      <c r="S8" s="47">
        <v>22.464347081752699</v>
      </c>
      <c r="T8" s="47">
        <v>23.052028139838999</v>
      </c>
      <c r="U8" s="49">
        <v>-2.6160611565854799</v>
      </c>
    </row>
    <row r="9" spans="1:23" ht="12" thickBot="1">
      <c r="A9" s="71"/>
      <c r="B9" s="60" t="s">
        <v>7</v>
      </c>
      <c r="C9" s="61"/>
      <c r="D9" s="47">
        <v>131902.7942</v>
      </c>
      <c r="E9" s="47">
        <v>70339</v>
      </c>
      <c r="F9" s="48">
        <v>187.524409218215</v>
      </c>
      <c r="G9" s="47">
        <v>66340.884699999995</v>
      </c>
      <c r="H9" s="48">
        <v>98.8257991983034</v>
      </c>
      <c r="I9" s="47">
        <v>29912.974699999999</v>
      </c>
      <c r="J9" s="48">
        <v>22.678044753656899</v>
      </c>
      <c r="K9" s="47">
        <v>14227.9668</v>
      </c>
      <c r="L9" s="48">
        <v>21.446754688817101</v>
      </c>
      <c r="M9" s="48">
        <v>1.10240683862152</v>
      </c>
      <c r="N9" s="47">
        <v>2629441.2503</v>
      </c>
      <c r="O9" s="47">
        <v>17490833.922699999</v>
      </c>
      <c r="P9" s="47">
        <v>7493</v>
      </c>
      <c r="Q9" s="47">
        <v>8620</v>
      </c>
      <c r="R9" s="48">
        <v>-13.074245939675199</v>
      </c>
      <c r="S9" s="47">
        <v>17.603469131189101</v>
      </c>
      <c r="T9" s="47">
        <v>18.0006783178654</v>
      </c>
      <c r="U9" s="49">
        <v>-2.2564256154064801</v>
      </c>
    </row>
    <row r="10" spans="1:23" ht="12" thickBot="1">
      <c r="A10" s="71"/>
      <c r="B10" s="60" t="s">
        <v>8</v>
      </c>
      <c r="C10" s="61"/>
      <c r="D10" s="47">
        <v>186454.39230000001</v>
      </c>
      <c r="E10" s="47">
        <v>136032</v>
      </c>
      <c r="F10" s="48">
        <v>137.066566910727</v>
      </c>
      <c r="G10" s="47">
        <v>118942.38219999999</v>
      </c>
      <c r="H10" s="48">
        <v>56.760263962495301</v>
      </c>
      <c r="I10" s="47">
        <v>48311.999799999998</v>
      </c>
      <c r="J10" s="48">
        <v>25.910893921054601</v>
      </c>
      <c r="K10" s="47">
        <v>27932.7778</v>
      </c>
      <c r="L10" s="48">
        <v>23.484293221092098</v>
      </c>
      <c r="M10" s="48">
        <v>0.72958092982789602</v>
      </c>
      <c r="N10" s="47">
        <v>3695540.5433999998</v>
      </c>
      <c r="O10" s="47">
        <v>24663694.9087</v>
      </c>
      <c r="P10" s="47">
        <v>105426</v>
      </c>
      <c r="Q10" s="47">
        <v>111651</v>
      </c>
      <c r="R10" s="48">
        <v>-5.5754090872450801</v>
      </c>
      <c r="S10" s="47">
        <v>1.7685807324568901</v>
      </c>
      <c r="T10" s="47">
        <v>1.8324774843037701</v>
      </c>
      <c r="U10" s="49">
        <v>-3.6128829560477098</v>
      </c>
    </row>
    <row r="11" spans="1:23" ht="12" thickBot="1">
      <c r="A11" s="71"/>
      <c r="B11" s="60" t="s">
        <v>9</v>
      </c>
      <c r="C11" s="61"/>
      <c r="D11" s="47">
        <v>55916.420599999998</v>
      </c>
      <c r="E11" s="47">
        <v>41615</v>
      </c>
      <c r="F11" s="48">
        <v>134.36602330890301</v>
      </c>
      <c r="G11" s="47">
        <v>38890.291899999997</v>
      </c>
      <c r="H11" s="48">
        <v>43.779894333989297</v>
      </c>
      <c r="I11" s="47">
        <v>11971.410599999999</v>
      </c>
      <c r="J11" s="48">
        <v>21.409472336646701</v>
      </c>
      <c r="K11" s="47">
        <v>7863.3630999999996</v>
      </c>
      <c r="L11" s="48">
        <v>20.219347080807101</v>
      </c>
      <c r="M11" s="48">
        <v>0.52242881929234597</v>
      </c>
      <c r="N11" s="47">
        <v>1396713.8622000001</v>
      </c>
      <c r="O11" s="47">
        <v>10635607.3102</v>
      </c>
      <c r="P11" s="47">
        <v>3283</v>
      </c>
      <c r="Q11" s="47">
        <v>3533</v>
      </c>
      <c r="R11" s="48">
        <v>-7.0761392584206098</v>
      </c>
      <c r="S11" s="47">
        <v>17.032111056960101</v>
      </c>
      <c r="T11" s="47">
        <v>18.276076054344799</v>
      </c>
      <c r="U11" s="49">
        <v>-7.3036454096881602</v>
      </c>
    </row>
    <row r="12" spans="1:23" ht="12" thickBot="1">
      <c r="A12" s="71"/>
      <c r="B12" s="60" t="s">
        <v>10</v>
      </c>
      <c r="C12" s="61"/>
      <c r="D12" s="47">
        <v>154544.5073</v>
      </c>
      <c r="E12" s="47">
        <v>222333</v>
      </c>
      <c r="F12" s="48">
        <v>69.510377361885105</v>
      </c>
      <c r="G12" s="47">
        <v>191993.02530000001</v>
      </c>
      <c r="H12" s="48">
        <v>-19.5051450132027</v>
      </c>
      <c r="I12" s="47">
        <v>23472.856</v>
      </c>
      <c r="J12" s="48">
        <v>15.188411681584199</v>
      </c>
      <c r="K12" s="47">
        <v>20995.4005</v>
      </c>
      <c r="L12" s="48">
        <v>10.9355016762684</v>
      </c>
      <c r="M12" s="48">
        <v>0.117999916219745</v>
      </c>
      <c r="N12" s="47">
        <v>3757588.3281999999</v>
      </c>
      <c r="O12" s="47">
        <v>28855876.099300001</v>
      </c>
      <c r="P12" s="47">
        <v>1671</v>
      </c>
      <c r="Q12" s="47">
        <v>1690</v>
      </c>
      <c r="R12" s="48">
        <v>-1.12426035502958</v>
      </c>
      <c r="S12" s="47">
        <v>92.486240155595496</v>
      </c>
      <c r="T12" s="47">
        <v>87.607480414201206</v>
      </c>
      <c r="U12" s="49">
        <v>5.2751195563647402</v>
      </c>
    </row>
    <row r="13" spans="1:23" ht="12" thickBot="1">
      <c r="A13" s="71"/>
      <c r="B13" s="60" t="s">
        <v>11</v>
      </c>
      <c r="C13" s="61"/>
      <c r="D13" s="47">
        <v>324275.6715</v>
      </c>
      <c r="E13" s="47">
        <v>250179</v>
      </c>
      <c r="F13" s="48">
        <v>129.617462496852</v>
      </c>
      <c r="G13" s="47">
        <v>234276.83240000001</v>
      </c>
      <c r="H13" s="48">
        <v>38.415594994189497</v>
      </c>
      <c r="I13" s="47">
        <v>38610.235200000003</v>
      </c>
      <c r="J13" s="48">
        <v>11.9066086645973</v>
      </c>
      <c r="K13" s="47">
        <v>56632.772900000004</v>
      </c>
      <c r="L13" s="48">
        <v>24.1734414452498</v>
      </c>
      <c r="M13" s="48">
        <v>-0.31823512742036297</v>
      </c>
      <c r="N13" s="47">
        <v>7113414.2281999998</v>
      </c>
      <c r="O13" s="47">
        <v>50849721.083099999</v>
      </c>
      <c r="P13" s="47">
        <v>14706</v>
      </c>
      <c r="Q13" s="47">
        <v>14722</v>
      </c>
      <c r="R13" s="48">
        <v>-0.10868088574922399</v>
      </c>
      <c r="S13" s="47">
        <v>22.0505692574459</v>
      </c>
      <c r="T13" s="47">
        <v>22.037867681021599</v>
      </c>
      <c r="U13" s="49">
        <v>5.7602034106437001E-2</v>
      </c>
    </row>
    <row r="14" spans="1:23" ht="12" thickBot="1">
      <c r="A14" s="71"/>
      <c r="B14" s="60" t="s">
        <v>12</v>
      </c>
      <c r="C14" s="61"/>
      <c r="D14" s="47">
        <v>126421.3621</v>
      </c>
      <c r="E14" s="47">
        <v>119997</v>
      </c>
      <c r="F14" s="48">
        <v>105.353768927557</v>
      </c>
      <c r="G14" s="47">
        <v>116715.11040000001</v>
      </c>
      <c r="H14" s="48">
        <v>8.3161911655956509</v>
      </c>
      <c r="I14" s="47">
        <v>20451.273300000001</v>
      </c>
      <c r="J14" s="48">
        <v>16.177070836986299</v>
      </c>
      <c r="K14" s="47">
        <v>18796.476999999999</v>
      </c>
      <c r="L14" s="48">
        <v>16.1045788635093</v>
      </c>
      <c r="M14" s="48">
        <v>8.8037577467309003E-2</v>
      </c>
      <c r="N14" s="47">
        <v>3572349.0162</v>
      </c>
      <c r="O14" s="47">
        <v>22208762.122400001</v>
      </c>
      <c r="P14" s="47">
        <v>2430</v>
      </c>
      <c r="Q14" s="47">
        <v>3106</v>
      </c>
      <c r="R14" s="48">
        <v>-21.7643271088216</v>
      </c>
      <c r="S14" s="47">
        <v>52.025251893004103</v>
      </c>
      <c r="T14" s="47">
        <v>47.543055795234999</v>
      </c>
      <c r="U14" s="49">
        <v>8.6154241155568698</v>
      </c>
    </row>
    <row r="15" spans="1:23" ht="12" thickBot="1">
      <c r="A15" s="71"/>
      <c r="B15" s="60" t="s">
        <v>13</v>
      </c>
      <c r="C15" s="61"/>
      <c r="D15" s="47">
        <v>120962.31080000001</v>
      </c>
      <c r="E15" s="47">
        <v>97674</v>
      </c>
      <c r="F15" s="48">
        <v>123.842896574319</v>
      </c>
      <c r="G15" s="47">
        <v>92472.797300000006</v>
      </c>
      <c r="H15" s="48">
        <v>30.808534327748699</v>
      </c>
      <c r="I15" s="47">
        <v>19457.220700000002</v>
      </c>
      <c r="J15" s="48">
        <v>16.085357969203098</v>
      </c>
      <c r="K15" s="47">
        <v>21509.677100000001</v>
      </c>
      <c r="L15" s="48">
        <v>23.260545509636099</v>
      </c>
      <c r="M15" s="48">
        <v>-9.5420139988991001E-2</v>
      </c>
      <c r="N15" s="47">
        <v>3349088.6211000001</v>
      </c>
      <c r="O15" s="47">
        <v>16991389.8191</v>
      </c>
      <c r="P15" s="47">
        <v>4587</v>
      </c>
      <c r="Q15" s="47">
        <v>4599</v>
      </c>
      <c r="R15" s="48">
        <v>-0.26092628832354903</v>
      </c>
      <c r="S15" s="47">
        <v>26.370680357532201</v>
      </c>
      <c r="T15" s="47">
        <v>27.753538312676699</v>
      </c>
      <c r="U15" s="49">
        <v>-5.2439221756731502</v>
      </c>
    </row>
    <row r="16" spans="1:23" ht="12" thickBot="1">
      <c r="A16" s="71"/>
      <c r="B16" s="60" t="s">
        <v>14</v>
      </c>
      <c r="C16" s="61"/>
      <c r="D16" s="47">
        <v>1029105.9175</v>
      </c>
      <c r="E16" s="47">
        <v>770499</v>
      </c>
      <c r="F16" s="48">
        <v>133.563563028635</v>
      </c>
      <c r="G16" s="47">
        <v>671025.66520000005</v>
      </c>
      <c r="H16" s="48">
        <v>53.363123181476801</v>
      </c>
      <c r="I16" s="47">
        <v>41287.033900000002</v>
      </c>
      <c r="J16" s="48">
        <v>4.0119324160819403</v>
      </c>
      <c r="K16" s="47">
        <v>46555.196600000003</v>
      </c>
      <c r="L16" s="48">
        <v>6.9379159418774501</v>
      </c>
      <c r="M16" s="48">
        <v>-0.113159498503761</v>
      </c>
      <c r="N16" s="47">
        <v>23068439.786800001</v>
      </c>
      <c r="O16" s="47">
        <v>127719134.8439</v>
      </c>
      <c r="P16" s="47">
        <v>62728</v>
      </c>
      <c r="Q16" s="47">
        <v>61133</v>
      </c>
      <c r="R16" s="48">
        <v>2.6090654801825601</v>
      </c>
      <c r="S16" s="47">
        <v>16.405846153233</v>
      </c>
      <c r="T16" s="47">
        <v>16.592779893020101</v>
      </c>
      <c r="U16" s="49">
        <v>-1.1394336996771799</v>
      </c>
    </row>
    <row r="17" spans="1:21" ht="12" thickBot="1">
      <c r="A17" s="71"/>
      <c r="B17" s="60" t="s">
        <v>15</v>
      </c>
      <c r="C17" s="61"/>
      <c r="D17" s="47">
        <v>606166.80819999997</v>
      </c>
      <c r="E17" s="47">
        <v>654309</v>
      </c>
      <c r="F17" s="48">
        <v>92.642284944880799</v>
      </c>
      <c r="G17" s="47">
        <v>431689.42460000003</v>
      </c>
      <c r="H17" s="48">
        <v>40.417340258374303</v>
      </c>
      <c r="I17" s="47">
        <v>49036.577799999999</v>
      </c>
      <c r="J17" s="48">
        <v>8.0896177647227407</v>
      </c>
      <c r="K17" s="47">
        <v>49554.910900000003</v>
      </c>
      <c r="L17" s="48">
        <v>11.479296938051499</v>
      </c>
      <c r="M17" s="48">
        <v>-1.0459772615594E-2</v>
      </c>
      <c r="N17" s="47">
        <v>20462680.7962</v>
      </c>
      <c r="O17" s="47">
        <v>144776541.0169</v>
      </c>
      <c r="P17" s="47">
        <v>14025</v>
      </c>
      <c r="Q17" s="47">
        <v>14514</v>
      </c>
      <c r="R17" s="48">
        <v>-3.3691608102521702</v>
      </c>
      <c r="S17" s="47">
        <v>43.220449782531198</v>
      </c>
      <c r="T17" s="47">
        <v>31.902197092462401</v>
      </c>
      <c r="U17" s="49">
        <v>26.187262619935399</v>
      </c>
    </row>
    <row r="18" spans="1:21" ht="12" thickBot="1">
      <c r="A18" s="71"/>
      <c r="B18" s="60" t="s">
        <v>16</v>
      </c>
      <c r="C18" s="61"/>
      <c r="D18" s="47">
        <v>2214984.3616999998</v>
      </c>
      <c r="E18" s="47">
        <v>1616173</v>
      </c>
      <c r="F18" s="48">
        <v>137.05119202585399</v>
      </c>
      <c r="G18" s="47">
        <v>1482922.4066000001</v>
      </c>
      <c r="H18" s="48">
        <v>49.366167227754701</v>
      </c>
      <c r="I18" s="47">
        <v>294966.3076</v>
      </c>
      <c r="J18" s="48">
        <v>13.3168573422168</v>
      </c>
      <c r="K18" s="47">
        <v>208843.08470000001</v>
      </c>
      <c r="L18" s="48">
        <v>14.083210542271701</v>
      </c>
      <c r="M18" s="48">
        <v>0.41238244983651101</v>
      </c>
      <c r="N18" s="47">
        <v>49010974.127700001</v>
      </c>
      <c r="O18" s="47">
        <v>350920448.44220001</v>
      </c>
      <c r="P18" s="47">
        <v>114013</v>
      </c>
      <c r="Q18" s="47">
        <v>123922</v>
      </c>
      <c r="R18" s="48">
        <v>-7.9961588741304999</v>
      </c>
      <c r="S18" s="47">
        <v>19.427471969863099</v>
      </c>
      <c r="T18" s="47">
        <v>20.129441192040201</v>
      </c>
      <c r="U18" s="49">
        <v>-3.6132813536727699</v>
      </c>
    </row>
    <row r="19" spans="1:21" ht="12" thickBot="1">
      <c r="A19" s="71"/>
      <c r="B19" s="60" t="s">
        <v>17</v>
      </c>
      <c r="C19" s="61"/>
      <c r="D19" s="47">
        <v>625882.22649999999</v>
      </c>
      <c r="E19" s="47">
        <v>554104</v>
      </c>
      <c r="F19" s="48">
        <v>112.95392678991701</v>
      </c>
      <c r="G19" s="47">
        <v>503042.7243</v>
      </c>
      <c r="H19" s="48">
        <v>24.419298056827099</v>
      </c>
      <c r="I19" s="47">
        <v>79027.305900000007</v>
      </c>
      <c r="J19" s="48">
        <v>12.6265457867256</v>
      </c>
      <c r="K19" s="47">
        <v>63060.959699999999</v>
      </c>
      <c r="L19" s="48">
        <v>12.5359053324449</v>
      </c>
      <c r="M19" s="48">
        <v>0.253189077298486</v>
      </c>
      <c r="N19" s="47">
        <v>17148715.879099999</v>
      </c>
      <c r="O19" s="47">
        <v>108626328.8443</v>
      </c>
      <c r="P19" s="47">
        <v>15117</v>
      </c>
      <c r="Q19" s="47">
        <v>16393</v>
      </c>
      <c r="R19" s="48">
        <v>-7.7838101628743903</v>
      </c>
      <c r="S19" s="47">
        <v>41.402541939538303</v>
      </c>
      <c r="T19" s="47">
        <v>41.891010168974603</v>
      </c>
      <c r="U19" s="49">
        <v>-1.17980251103814</v>
      </c>
    </row>
    <row r="20" spans="1:21" ht="12" thickBot="1">
      <c r="A20" s="71"/>
      <c r="B20" s="60" t="s">
        <v>18</v>
      </c>
      <c r="C20" s="61"/>
      <c r="D20" s="47">
        <v>1178549.7944</v>
      </c>
      <c r="E20" s="47">
        <v>1219366</v>
      </c>
      <c r="F20" s="48">
        <v>96.652669862863206</v>
      </c>
      <c r="G20" s="47">
        <v>1063328.7941999999</v>
      </c>
      <c r="H20" s="48">
        <v>10.835876995759101</v>
      </c>
      <c r="I20" s="47">
        <v>71437.842900000003</v>
      </c>
      <c r="J20" s="48">
        <v>6.0615039974928697</v>
      </c>
      <c r="K20" s="47">
        <v>-43698.936000000002</v>
      </c>
      <c r="L20" s="48">
        <v>-4.10963534876125</v>
      </c>
      <c r="M20" s="48">
        <v>-2.6347730503095099</v>
      </c>
      <c r="N20" s="47">
        <v>24575257.064199999</v>
      </c>
      <c r="O20" s="47">
        <v>149669764.85370001</v>
      </c>
      <c r="P20" s="47">
        <v>45055</v>
      </c>
      <c r="Q20" s="47">
        <v>49553</v>
      </c>
      <c r="R20" s="48">
        <v>-9.0771497184832306</v>
      </c>
      <c r="S20" s="47">
        <v>26.158024512262799</v>
      </c>
      <c r="T20" s="47">
        <v>25.516994125481801</v>
      </c>
      <c r="U20" s="49">
        <v>2.4506070268436</v>
      </c>
    </row>
    <row r="21" spans="1:21" ht="12" thickBot="1">
      <c r="A21" s="71"/>
      <c r="B21" s="60" t="s">
        <v>19</v>
      </c>
      <c r="C21" s="61"/>
      <c r="D21" s="47">
        <v>458699.66489999997</v>
      </c>
      <c r="E21" s="47">
        <v>317863</v>
      </c>
      <c r="F21" s="48">
        <v>144.307347788198</v>
      </c>
      <c r="G21" s="47">
        <v>308396.71679999999</v>
      </c>
      <c r="H21" s="48">
        <v>48.736883342851399</v>
      </c>
      <c r="I21" s="47">
        <v>48350.552000000003</v>
      </c>
      <c r="J21" s="48">
        <v>10.5407864229726</v>
      </c>
      <c r="K21" s="47">
        <v>39962.403299999998</v>
      </c>
      <c r="L21" s="48">
        <v>12.958115674725599</v>
      </c>
      <c r="M21" s="48">
        <v>0.209901007129869</v>
      </c>
      <c r="N21" s="47">
        <v>9996378.9185000006</v>
      </c>
      <c r="O21" s="47">
        <v>63247431.064300001</v>
      </c>
      <c r="P21" s="47">
        <v>40994</v>
      </c>
      <c r="Q21" s="47">
        <v>45637</v>
      </c>
      <c r="R21" s="48">
        <v>-10.1737625172557</v>
      </c>
      <c r="S21" s="47">
        <v>11.189434183051199</v>
      </c>
      <c r="T21" s="47">
        <v>10.979037460832201</v>
      </c>
      <c r="U21" s="49">
        <v>1.88031600862937</v>
      </c>
    </row>
    <row r="22" spans="1:21" ht="12" thickBot="1">
      <c r="A22" s="71"/>
      <c r="B22" s="60" t="s">
        <v>20</v>
      </c>
      <c r="C22" s="61"/>
      <c r="D22" s="47">
        <v>1418535.9239000001</v>
      </c>
      <c r="E22" s="47">
        <v>924671</v>
      </c>
      <c r="F22" s="48">
        <v>153.409799150184</v>
      </c>
      <c r="G22" s="47">
        <v>863933.93550000002</v>
      </c>
      <c r="H22" s="48">
        <v>64.194953527207602</v>
      </c>
      <c r="I22" s="47">
        <v>182851.64449999999</v>
      </c>
      <c r="J22" s="48">
        <v>12.8901666443021</v>
      </c>
      <c r="K22" s="47">
        <v>110765.6977</v>
      </c>
      <c r="L22" s="48">
        <v>12.821084245972401</v>
      </c>
      <c r="M22" s="48">
        <v>0.65079666626791799</v>
      </c>
      <c r="N22" s="47">
        <v>30577089.375300001</v>
      </c>
      <c r="O22" s="47">
        <v>170276528.63190001</v>
      </c>
      <c r="P22" s="47">
        <v>84859</v>
      </c>
      <c r="Q22" s="47">
        <v>89318</v>
      </c>
      <c r="R22" s="48">
        <v>-4.9922747934346896</v>
      </c>
      <c r="S22" s="47">
        <v>16.716387465089198</v>
      </c>
      <c r="T22" s="47">
        <v>16.538829495734301</v>
      </c>
      <c r="U22" s="49">
        <v>1.06217907263528</v>
      </c>
    </row>
    <row r="23" spans="1:21" ht="12" thickBot="1">
      <c r="A23" s="71"/>
      <c r="B23" s="60" t="s">
        <v>21</v>
      </c>
      <c r="C23" s="61"/>
      <c r="D23" s="47">
        <v>3029870.9386</v>
      </c>
      <c r="E23" s="47">
        <v>2800908</v>
      </c>
      <c r="F23" s="48">
        <v>108.174596902147</v>
      </c>
      <c r="G23" s="47">
        <v>2400850.5169000002</v>
      </c>
      <c r="H23" s="48">
        <v>26.199899463636601</v>
      </c>
      <c r="I23" s="47">
        <v>95139.940300000002</v>
      </c>
      <c r="J23" s="48">
        <v>3.14006577270123</v>
      </c>
      <c r="K23" s="47">
        <v>214145.4859</v>
      </c>
      <c r="L23" s="48">
        <v>8.9195676445740002</v>
      </c>
      <c r="M23" s="48">
        <v>-0.55572287736932402</v>
      </c>
      <c r="N23" s="47">
        <v>66592401.313000001</v>
      </c>
      <c r="O23" s="47">
        <v>350741661.03280002</v>
      </c>
      <c r="P23" s="47">
        <v>98698</v>
      </c>
      <c r="Q23" s="47">
        <v>97542</v>
      </c>
      <c r="R23" s="48">
        <v>1.1851305078837799</v>
      </c>
      <c r="S23" s="47">
        <v>30.698402587691699</v>
      </c>
      <c r="T23" s="47">
        <v>28.177081238850999</v>
      </c>
      <c r="U23" s="49">
        <v>8.2132004805086893</v>
      </c>
    </row>
    <row r="24" spans="1:21" ht="12" thickBot="1">
      <c r="A24" s="71"/>
      <c r="B24" s="60" t="s">
        <v>22</v>
      </c>
      <c r="C24" s="61"/>
      <c r="D24" s="47">
        <v>306178.26449999999</v>
      </c>
      <c r="E24" s="47">
        <v>222471</v>
      </c>
      <c r="F24" s="48">
        <v>137.62614655393301</v>
      </c>
      <c r="G24" s="47">
        <v>209568.5466</v>
      </c>
      <c r="H24" s="48">
        <v>46.099340510480999</v>
      </c>
      <c r="I24" s="47">
        <v>51155.296799999996</v>
      </c>
      <c r="J24" s="48">
        <v>16.707683964287401</v>
      </c>
      <c r="K24" s="47">
        <v>-90906.686400000006</v>
      </c>
      <c r="L24" s="48">
        <v>-43.378020163260501</v>
      </c>
      <c r="M24" s="48">
        <v>-1.56272314860219</v>
      </c>
      <c r="N24" s="47">
        <v>6574482.3118000003</v>
      </c>
      <c r="O24" s="47">
        <v>41230461.770099998</v>
      </c>
      <c r="P24" s="47">
        <v>34175</v>
      </c>
      <c r="Q24" s="47">
        <v>36552</v>
      </c>
      <c r="R24" s="48">
        <v>-6.5030641278179004</v>
      </c>
      <c r="S24" s="47">
        <v>8.9591299049012392</v>
      </c>
      <c r="T24" s="47">
        <v>9.0202810024075308</v>
      </c>
      <c r="U24" s="49">
        <v>-0.68255620975908204</v>
      </c>
    </row>
    <row r="25" spans="1:21" ht="12" thickBot="1">
      <c r="A25" s="71"/>
      <c r="B25" s="60" t="s">
        <v>23</v>
      </c>
      <c r="C25" s="61"/>
      <c r="D25" s="47">
        <v>251057.94889999999</v>
      </c>
      <c r="E25" s="47">
        <v>206759</v>
      </c>
      <c r="F25" s="48">
        <v>121.425402957066</v>
      </c>
      <c r="G25" s="47">
        <v>190800.54990000001</v>
      </c>
      <c r="H25" s="48">
        <v>31.581354996922901</v>
      </c>
      <c r="I25" s="47">
        <v>23097.909800000001</v>
      </c>
      <c r="J25" s="48">
        <v>9.20023042536695</v>
      </c>
      <c r="K25" s="47">
        <v>26072.499599999999</v>
      </c>
      <c r="L25" s="48">
        <v>13.6647926925079</v>
      </c>
      <c r="M25" s="48">
        <v>-0.114089168496909</v>
      </c>
      <c r="N25" s="47">
        <v>5511431.0285999998</v>
      </c>
      <c r="O25" s="47">
        <v>42681756.081</v>
      </c>
      <c r="P25" s="47">
        <v>20020</v>
      </c>
      <c r="Q25" s="47">
        <v>23248</v>
      </c>
      <c r="R25" s="48">
        <v>-13.8850653819683</v>
      </c>
      <c r="S25" s="47">
        <v>12.540357087912099</v>
      </c>
      <c r="T25" s="47">
        <v>12.416477430316601</v>
      </c>
      <c r="U25" s="49">
        <v>0.98784792751166794</v>
      </c>
    </row>
    <row r="26" spans="1:21" ht="12" thickBot="1">
      <c r="A26" s="71"/>
      <c r="B26" s="60" t="s">
        <v>24</v>
      </c>
      <c r="C26" s="61"/>
      <c r="D26" s="47">
        <v>604302.82790000003</v>
      </c>
      <c r="E26" s="47">
        <v>487745</v>
      </c>
      <c r="F26" s="48">
        <v>123.89728811161601</v>
      </c>
      <c r="G26" s="47">
        <v>443664.59950000001</v>
      </c>
      <c r="H26" s="48">
        <v>36.207132275379998</v>
      </c>
      <c r="I26" s="47">
        <v>128728.88890000001</v>
      </c>
      <c r="J26" s="48">
        <v>21.302049726846899</v>
      </c>
      <c r="K26" s="47">
        <v>73864.463399999993</v>
      </c>
      <c r="L26" s="48">
        <v>16.648716954934802</v>
      </c>
      <c r="M26" s="48">
        <v>0.74277159779651303</v>
      </c>
      <c r="N26" s="47">
        <v>14191859.133300001</v>
      </c>
      <c r="O26" s="47">
        <v>83722200.632100001</v>
      </c>
      <c r="P26" s="47">
        <v>46046</v>
      </c>
      <c r="Q26" s="47">
        <v>50025</v>
      </c>
      <c r="R26" s="48">
        <v>-7.9540229885057503</v>
      </c>
      <c r="S26" s="47">
        <v>13.1238941037224</v>
      </c>
      <c r="T26" s="47">
        <v>13.0721516801599</v>
      </c>
      <c r="U26" s="49">
        <v>0.39426120900936601</v>
      </c>
    </row>
    <row r="27" spans="1:21" ht="12" thickBot="1">
      <c r="A27" s="71"/>
      <c r="B27" s="60" t="s">
        <v>25</v>
      </c>
      <c r="C27" s="61"/>
      <c r="D27" s="47">
        <v>324632.0748</v>
      </c>
      <c r="E27" s="47">
        <v>240292</v>
      </c>
      <c r="F27" s="48">
        <v>135.09899405722999</v>
      </c>
      <c r="G27" s="47">
        <v>220206.35339999999</v>
      </c>
      <c r="H27" s="48">
        <v>47.4217568147604</v>
      </c>
      <c r="I27" s="47">
        <v>103466.2325</v>
      </c>
      <c r="J27" s="48">
        <v>31.871845246266499</v>
      </c>
      <c r="K27" s="47">
        <v>-342172.04340000002</v>
      </c>
      <c r="L27" s="48">
        <v>-155.38699865686999</v>
      </c>
      <c r="M27" s="48">
        <v>-1.30238073067544</v>
      </c>
      <c r="N27" s="47">
        <v>7110406.1830000002</v>
      </c>
      <c r="O27" s="47">
        <v>34598076.873899996</v>
      </c>
      <c r="P27" s="47">
        <v>44865</v>
      </c>
      <c r="Q27" s="47">
        <v>48648</v>
      </c>
      <c r="R27" s="48">
        <v>-7.7762703502713402</v>
      </c>
      <c r="S27" s="47">
        <v>7.2357533667669696</v>
      </c>
      <c r="T27" s="47">
        <v>7.4162403634270699</v>
      </c>
      <c r="U27" s="49">
        <v>-2.49437739944339</v>
      </c>
    </row>
    <row r="28" spans="1:21" ht="12" thickBot="1">
      <c r="A28" s="71"/>
      <c r="B28" s="60" t="s">
        <v>26</v>
      </c>
      <c r="C28" s="61"/>
      <c r="D28" s="47">
        <v>990048.94530000002</v>
      </c>
      <c r="E28" s="47">
        <v>911673</v>
      </c>
      <c r="F28" s="48">
        <v>108.59693610538</v>
      </c>
      <c r="G28" s="47">
        <v>770559.39820000005</v>
      </c>
      <c r="H28" s="48">
        <v>28.484442291239301</v>
      </c>
      <c r="I28" s="47">
        <v>85180.8171</v>
      </c>
      <c r="J28" s="48">
        <v>8.6036975751929994</v>
      </c>
      <c r="K28" s="47">
        <v>97958.1155</v>
      </c>
      <c r="L28" s="48">
        <v>12.712597591934699</v>
      </c>
      <c r="M28" s="48">
        <v>-0.130436343479883</v>
      </c>
      <c r="N28" s="47">
        <v>21802285.880600002</v>
      </c>
      <c r="O28" s="47">
        <v>117688868.9525</v>
      </c>
      <c r="P28" s="47">
        <v>56959</v>
      </c>
      <c r="Q28" s="47">
        <v>62606</v>
      </c>
      <c r="R28" s="48">
        <v>-9.0199022457911298</v>
      </c>
      <c r="S28" s="47">
        <v>17.381782427711201</v>
      </c>
      <c r="T28" s="47">
        <v>17.313238239146401</v>
      </c>
      <c r="U28" s="49">
        <v>0.39434499223437902</v>
      </c>
    </row>
    <row r="29" spans="1:21" ht="12" thickBot="1">
      <c r="A29" s="71"/>
      <c r="B29" s="60" t="s">
        <v>27</v>
      </c>
      <c r="C29" s="61"/>
      <c r="D29" s="47">
        <v>839380.15729999996</v>
      </c>
      <c r="E29" s="47">
        <v>809218</v>
      </c>
      <c r="F29" s="48">
        <v>103.727321599371</v>
      </c>
      <c r="G29" s="47">
        <v>796733.36309999996</v>
      </c>
      <c r="H29" s="48">
        <v>5.3527059584985901</v>
      </c>
      <c r="I29" s="47">
        <v>126539.7046</v>
      </c>
      <c r="J29" s="48">
        <v>15.075374786918401</v>
      </c>
      <c r="K29" s="47">
        <v>132863.8701</v>
      </c>
      <c r="L29" s="48">
        <v>16.676077123599001</v>
      </c>
      <c r="M29" s="48">
        <v>-4.7598835524211E-2</v>
      </c>
      <c r="N29" s="47">
        <v>18547992.598000001</v>
      </c>
      <c r="O29" s="47">
        <v>83789348.682099998</v>
      </c>
      <c r="P29" s="47">
        <v>128183</v>
      </c>
      <c r="Q29" s="47">
        <v>132578</v>
      </c>
      <c r="R29" s="48">
        <v>-3.3150296429271799</v>
      </c>
      <c r="S29" s="47">
        <v>6.5482954627368697</v>
      </c>
      <c r="T29" s="47">
        <v>6.6927224350948098</v>
      </c>
      <c r="U29" s="49">
        <v>-2.2055659091714301</v>
      </c>
    </row>
    <row r="30" spans="1:21" ht="12" thickBot="1">
      <c r="A30" s="71"/>
      <c r="B30" s="60" t="s">
        <v>28</v>
      </c>
      <c r="C30" s="61"/>
      <c r="D30" s="47">
        <v>1558239.3792999999</v>
      </c>
      <c r="E30" s="47">
        <v>1155511</v>
      </c>
      <c r="F30" s="48">
        <v>134.85283820751201</v>
      </c>
      <c r="G30" s="47">
        <v>1041715.6376</v>
      </c>
      <c r="H30" s="48">
        <v>49.583948157869202</v>
      </c>
      <c r="I30" s="47">
        <v>162817.28589999999</v>
      </c>
      <c r="J30" s="48">
        <v>10.4487980513714</v>
      </c>
      <c r="K30" s="47">
        <v>108454.1324</v>
      </c>
      <c r="L30" s="48">
        <v>10.411107262425899</v>
      </c>
      <c r="M30" s="48">
        <v>0.501254791283545</v>
      </c>
      <c r="N30" s="47">
        <v>32219656.3816</v>
      </c>
      <c r="O30" s="47">
        <v>144577432.24079999</v>
      </c>
      <c r="P30" s="47">
        <v>83566</v>
      </c>
      <c r="Q30" s="47">
        <v>90548</v>
      </c>
      <c r="R30" s="48">
        <v>-7.7108274064584501</v>
      </c>
      <c r="S30" s="47">
        <v>18.646810656247801</v>
      </c>
      <c r="T30" s="47">
        <v>18.935386686619299</v>
      </c>
      <c r="U30" s="49">
        <v>-1.54758921346589</v>
      </c>
    </row>
    <row r="31" spans="1:21" ht="12" thickBot="1">
      <c r="A31" s="71"/>
      <c r="B31" s="60" t="s">
        <v>29</v>
      </c>
      <c r="C31" s="61"/>
      <c r="D31" s="47">
        <v>974933.31259999995</v>
      </c>
      <c r="E31" s="47">
        <v>753701</v>
      </c>
      <c r="F31" s="48">
        <v>129.352795418873</v>
      </c>
      <c r="G31" s="47">
        <v>661303.99490000005</v>
      </c>
      <c r="H31" s="48">
        <v>47.425891892188801</v>
      </c>
      <c r="I31" s="47">
        <v>37968.097000000002</v>
      </c>
      <c r="J31" s="48">
        <v>3.89443016350983</v>
      </c>
      <c r="K31" s="47">
        <v>34403.301599999999</v>
      </c>
      <c r="L31" s="48">
        <v>5.2023429262970602</v>
      </c>
      <c r="M31" s="48">
        <v>0.103617828354009</v>
      </c>
      <c r="N31" s="47">
        <v>25790752.032400001</v>
      </c>
      <c r="O31" s="47">
        <v>134717933.8818</v>
      </c>
      <c r="P31" s="47">
        <v>38592</v>
      </c>
      <c r="Q31" s="47">
        <v>42145</v>
      </c>
      <c r="R31" s="48">
        <v>-8.4304187922648008</v>
      </c>
      <c r="S31" s="47">
        <v>25.2625754716003</v>
      </c>
      <c r="T31" s="47">
        <v>24.411145613951799</v>
      </c>
      <c r="U31" s="49">
        <v>3.3703208867427499</v>
      </c>
    </row>
    <row r="32" spans="1:21" ht="12" thickBot="1">
      <c r="A32" s="71"/>
      <c r="B32" s="60" t="s">
        <v>30</v>
      </c>
      <c r="C32" s="61"/>
      <c r="D32" s="47">
        <v>177900.97270000001</v>
      </c>
      <c r="E32" s="47">
        <v>130805</v>
      </c>
      <c r="F32" s="48">
        <v>136.00471900921201</v>
      </c>
      <c r="G32" s="47">
        <v>123276.33100000001</v>
      </c>
      <c r="H32" s="48">
        <v>44.310729607940701</v>
      </c>
      <c r="I32" s="47">
        <v>47517.072200000002</v>
      </c>
      <c r="J32" s="48">
        <v>26.709843953540101</v>
      </c>
      <c r="K32" s="47">
        <v>-219758.63209999999</v>
      </c>
      <c r="L32" s="48">
        <v>-178.26506541632901</v>
      </c>
      <c r="M32" s="48">
        <v>-1.21622391687612</v>
      </c>
      <c r="N32" s="47">
        <v>3678337.3217000002</v>
      </c>
      <c r="O32" s="47">
        <v>19878329.8101</v>
      </c>
      <c r="P32" s="47">
        <v>37955</v>
      </c>
      <c r="Q32" s="47">
        <v>40178</v>
      </c>
      <c r="R32" s="48">
        <v>-5.5328786898302598</v>
      </c>
      <c r="S32" s="47">
        <v>4.6871551231721797</v>
      </c>
      <c r="T32" s="47">
        <v>4.6546637413509897</v>
      </c>
      <c r="U32" s="49">
        <v>0.69320048019235403</v>
      </c>
    </row>
    <row r="33" spans="1:21" ht="12" thickBot="1">
      <c r="A33" s="71"/>
      <c r="B33" s="60" t="s">
        <v>31</v>
      </c>
      <c r="C33" s="61"/>
      <c r="D33" s="47">
        <v>11.538600000000001</v>
      </c>
      <c r="E33" s="50"/>
      <c r="F33" s="50"/>
      <c r="G33" s="47">
        <v>55.213700000000003</v>
      </c>
      <c r="H33" s="48">
        <v>-79.101925790157196</v>
      </c>
      <c r="I33" s="47">
        <v>2.2469999999999999</v>
      </c>
      <c r="J33" s="48">
        <v>19.473766314804202</v>
      </c>
      <c r="K33" s="47">
        <v>-112.7375</v>
      </c>
      <c r="L33" s="48">
        <v>-204.183925366349</v>
      </c>
      <c r="M33" s="48">
        <v>-1.0199312562368299</v>
      </c>
      <c r="N33" s="47">
        <v>563.42489999999998</v>
      </c>
      <c r="O33" s="47">
        <v>4650.1985999999997</v>
      </c>
      <c r="P33" s="47">
        <v>3</v>
      </c>
      <c r="Q33" s="47">
        <v>7</v>
      </c>
      <c r="R33" s="48">
        <v>-57.142857142857103</v>
      </c>
      <c r="S33" s="47">
        <v>3.8462000000000001</v>
      </c>
      <c r="T33" s="47">
        <v>3.6128</v>
      </c>
      <c r="U33" s="49">
        <v>6.0683271800738403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129827.6838</v>
      </c>
      <c r="E35" s="47">
        <v>77181</v>
      </c>
      <c r="F35" s="48">
        <v>168.211974190539</v>
      </c>
      <c r="G35" s="47">
        <v>37738.472800000003</v>
      </c>
      <c r="H35" s="48">
        <v>244.019442673366</v>
      </c>
      <c r="I35" s="47">
        <v>14168.6993</v>
      </c>
      <c r="J35" s="48">
        <v>10.9134653606136</v>
      </c>
      <c r="K35" s="47">
        <v>1811.4721</v>
      </c>
      <c r="L35" s="48">
        <v>4.8000673201592798</v>
      </c>
      <c r="M35" s="48">
        <v>6.8216491990133301</v>
      </c>
      <c r="N35" s="47">
        <v>2669940.6762999999</v>
      </c>
      <c r="O35" s="47">
        <v>22870578.129900001</v>
      </c>
      <c r="P35" s="47">
        <v>9791</v>
      </c>
      <c r="Q35" s="47">
        <v>10774</v>
      </c>
      <c r="R35" s="48">
        <v>-9.1238165955077104</v>
      </c>
      <c r="S35" s="47">
        <v>13.2599002961904</v>
      </c>
      <c r="T35" s="47">
        <v>13.3043502970113</v>
      </c>
      <c r="U35" s="49">
        <v>-0.335221229632574</v>
      </c>
    </row>
    <row r="36" spans="1:21" ht="12" customHeight="1" thickBot="1">
      <c r="A36" s="71"/>
      <c r="B36" s="60" t="s">
        <v>37</v>
      </c>
      <c r="C36" s="61"/>
      <c r="D36" s="50"/>
      <c r="E36" s="47">
        <v>617201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432734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323986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269110.25640000001</v>
      </c>
      <c r="E39" s="47">
        <v>266049</v>
      </c>
      <c r="F39" s="48">
        <v>101.150636311356</v>
      </c>
      <c r="G39" s="47">
        <v>289445.72810000001</v>
      </c>
      <c r="H39" s="48">
        <v>-7.0256596404056602</v>
      </c>
      <c r="I39" s="47">
        <v>13723.288399999999</v>
      </c>
      <c r="J39" s="48">
        <v>5.0995040410507402</v>
      </c>
      <c r="K39" s="47">
        <v>12789.241599999999</v>
      </c>
      <c r="L39" s="48">
        <v>4.4185283659054297</v>
      </c>
      <c r="M39" s="48">
        <v>7.3033791151462996E-2</v>
      </c>
      <c r="N39" s="47">
        <v>5685903.1566000003</v>
      </c>
      <c r="O39" s="47">
        <v>37129672.325400002</v>
      </c>
      <c r="P39" s="47">
        <v>462</v>
      </c>
      <c r="Q39" s="47">
        <v>467</v>
      </c>
      <c r="R39" s="48">
        <v>-1.0706638115631699</v>
      </c>
      <c r="S39" s="47">
        <v>582.48973246753303</v>
      </c>
      <c r="T39" s="47">
        <v>604.72007301927204</v>
      </c>
      <c r="U39" s="49">
        <v>-3.8164347477109501</v>
      </c>
    </row>
    <row r="40" spans="1:21" ht="12" thickBot="1">
      <c r="A40" s="71"/>
      <c r="B40" s="60" t="s">
        <v>34</v>
      </c>
      <c r="C40" s="61"/>
      <c r="D40" s="47">
        <v>557382.66189999995</v>
      </c>
      <c r="E40" s="47">
        <v>299509</v>
      </c>
      <c r="F40" s="48">
        <v>186.09880233983</v>
      </c>
      <c r="G40" s="47">
        <v>380992.48670000001</v>
      </c>
      <c r="H40" s="48">
        <v>46.297546895955598</v>
      </c>
      <c r="I40" s="47">
        <v>29901.4254</v>
      </c>
      <c r="J40" s="48">
        <v>5.3646134772244896</v>
      </c>
      <c r="K40" s="47">
        <v>28925.179800000002</v>
      </c>
      <c r="L40" s="48">
        <v>7.5920604236944396</v>
      </c>
      <c r="M40" s="48">
        <v>3.3750718465715999E-2</v>
      </c>
      <c r="N40" s="47">
        <v>9743964.0019000005</v>
      </c>
      <c r="O40" s="47">
        <v>71463009.095400006</v>
      </c>
      <c r="P40" s="47">
        <v>2102</v>
      </c>
      <c r="Q40" s="47">
        <v>2161</v>
      </c>
      <c r="R40" s="48">
        <v>-2.7302174919019002</v>
      </c>
      <c r="S40" s="47">
        <v>265.16777445290199</v>
      </c>
      <c r="T40" s="47">
        <v>213.77979324386899</v>
      </c>
      <c r="U40" s="49">
        <v>19.3794216944566</v>
      </c>
    </row>
    <row r="41" spans="1:21" ht="12" thickBot="1">
      <c r="A41" s="71"/>
      <c r="B41" s="60" t="s">
        <v>40</v>
      </c>
      <c r="C41" s="61"/>
      <c r="D41" s="50"/>
      <c r="E41" s="47">
        <v>205644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89961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15859.4141</v>
      </c>
      <c r="E43" s="52">
        <v>0</v>
      </c>
      <c r="F43" s="53"/>
      <c r="G43" s="52">
        <v>30063.088</v>
      </c>
      <c r="H43" s="54">
        <v>-47.246224007327498</v>
      </c>
      <c r="I43" s="52">
        <v>2190.8031999999998</v>
      </c>
      <c r="J43" s="54">
        <v>13.813897450347801</v>
      </c>
      <c r="K43" s="52">
        <v>3268.9998999999998</v>
      </c>
      <c r="L43" s="54">
        <v>10.873799457993099</v>
      </c>
      <c r="M43" s="54">
        <v>-0.32982463535713202</v>
      </c>
      <c r="N43" s="52">
        <v>669163.9388</v>
      </c>
      <c r="O43" s="52">
        <v>5136267.3502000002</v>
      </c>
      <c r="P43" s="52">
        <v>37</v>
      </c>
      <c r="Q43" s="52">
        <v>50</v>
      </c>
      <c r="R43" s="54">
        <v>-26</v>
      </c>
      <c r="S43" s="52">
        <v>428.63281351351401</v>
      </c>
      <c r="T43" s="52">
        <v>369.19048800000002</v>
      </c>
      <c r="U43" s="55">
        <v>13.867889634081701</v>
      </c>
    </row>
  </sheetData>
  <mergeCells count="41">
    <mergeCell ref="B36:C36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62102</v>
      </c>
      <c r="D2" s="32">
        <v>645468.659097436</v>
      </c>
      <c r="E2" s="32">
        <v>496445.25349316199</v>
      </c>
      <c r="F2" s="32">
        <v>149023.40560427401</v>
      </c>
      <c r="G2" s="32">
        <v>496445.25349316199</v>
      </c>
      <c r="H2" s="32">
        <v>0.230876284237649</v>
      </c>
    </row>
    <row r="3" spans="1:8" ht="14.25">
      <c r="A3" s="32">
        <v>2</v>
      </c>
      <c r="B3" s="33">
        <v>13</v>
      </c>
      <c r="C3" s="32">
        <v>13578.384</v>
      </c>
      <c r="D3" s="32">
        <v>131902.82934250101</v>
      </c>
      <c r="E3" s="32">
        <v>101989.82752196499</v>
      </c>
      <c r="F3" s="32">
        <v>29913.001820535501</v>
      </c>
      <c r="G3" s="32">
        <v>101989.82752196499</v>
      </c>
      <c r="H3" s="32">
        <v>0.226780592726052</v>
      </c>
    </row>
    <row r="4" spans="1:8" ht="14.25">
      <c r="A4" s="32">
        <v>3</v>
      </c>
      <c r="B4" s="33">
        <v>14</v>
      </c>
      <c r="C4" s="32">
        <v>144331</v>
      </c>
      <c r="D4" s="32">
        <v>186456.93128376099</v>
      </c>
      <c r="E4" s="32">
        <v>138142.39267948701</v>
      </c>
      <c r="F4" s="32">
        <v>48314.538604273497</v>
      </c>
      <c r="G4" s="32">
        <v>138142.39267948701</v>
      </c>
      <c r="H4" s="32">
        <v>0.259119026960418</v>
      </c>
    </row>
    <row r="5" spans="1:8" ht="14.25">
      <c r="A5" s="32">
        <v>4</v>
      </c>
      <c r="B5" s="33">
        <v>15</v>
      </c>
      <c r="C5" s="32">
        <v>4428</v>
      </c>
      <c r="D5" s="32">
        <v>55916.440708547001</v>
      </c>
      <c r="E5" s="32">
        <v>43945.010270085499</v>
      </c>
      <c r="F5" s="32">
        <v>11971.430438461501</v>
      </c>
      <c r="G5" s="32">
        <v>43945.010270085499</v>
      </c>
      <c r="H5" s="32">
        <v>0.214095001161826</v>
      </c>
    </row>
    <row r="6" spans="1:8" ht="14.25">
      <c r="A6" s="32">
        <v>5</v>
      </c>
      <c r="B6" s="33">
        <v>16</v>
      </c>
      <c r="C6" s="32">
        <v>2477</v>
      </c>
      <c r="D6" s="32">
        <v>154544.505753846</v>
      </c>
      <c r="E6" s="32">
        <v>131071.652240171</v>
      </c>
      <c r="F6" s="32">
        <v>23472.8535136752</v>
      </c>
      <c r="G6" s="32">
        <v>131071.652240171</v>
      </c>
      <c r="H6" s="32">
        <v>0.15188410224729701</v>
      </c>
    </row>
    <row r="7" spans="1:8" ht="14.25">
      <c r="A7" s="32">
        <v>6</v>
      </c>
      <c r="B7" s="33">
        <v>17</v>
      </c>
      <c r="C7" s="32">
        <v>25683</v>
      </c>
      <c r="D7" s="32">
        <v>324275.88826923101</v>
      </c>
      <c r="E7" s="32">
        <v>285665.43555812002</v>
      </c>
      <c r="F7" s="32">
        <v>38610.452711111102</v>
      </c>
      <c r="G7" s="32">
        <v>285665.43555812002</v>
      </c>
      <c r="H7" s="32">
        <v>0.11906667781310599</v>
      </c>
    </row>
    <row r="8" spans="1:8" ht="14.25">
      <c r="A8" s="32">
        <v>7</v>
      </c>
      <c r="B8" s="33">
        <v>18</v>
      </c>
      <c r="C8" s="32">
        <v>50932</v>
      </c>
      <c r="D8" s="32">
        <v>126421.37062564099</v>
      </c>
      <c r="E8" s="32">
        <v>105970.088166667</v>
      </c>
      <c r="F8" s="32">
        <v>20451.282458974401</v>
      </c>
      <c r="G8" s="32">
        <v>105970.088166667</v>
      </c>
      <c r="H8" s="32">
        <v>0.16177076990831499</v>
      </c>
    </row>
    <row r="9" spans="1:8" ht="14.25">
      <c r="A9" s="32">
        <v>8</v>
      </c>
      <c r="B9" s="33">
        <v>19</v>
      </c>
      <c r="C9" s="32">
        <v>21525</v>
      </c>
      <c r="D9" s="32">
        <v>120962.39565812</v>
      </c>
      <c r="E9" s="32">
        <v>101505.09223418801</v>
      </c>
      <c r="F9" s="32">
        <v>19457.3034239316</v>
      </c>
      <c r="G9" s="32">
        <v>101505.09223418801</v>
      </c>
      <c r="H9" s="32">
        <v>0.16085415073064899</v>
      </c>
    </row>
    <row r="10" spans="1:8" ht="14.25">
      <c r="A10" s="32">
        <v>9</v>
      </c>
      <c r="B10" s="33">
        <v>21</v>
      </c>
      <c r="C10" s="32">
        <v>239884</v>
      </c>
      <c r="D10" s="32">
        <v>1029105.6137</v>
      </c>
      <c r="E10" s="32">
        <v>987818.88359999994</v>
      </c>
      <c r="F10" s="32">
        <v>41286.730100000001</v>
      </c>
      <c r="G10" s="32">
        <v>987818.88359999994</v>
      </c>
      <c r="H10" s="32">
        <v>4.0119040796560798E-2</v>
      </c>
    </row>
    <row r="11" spans="1:8" ht="14.25">
      <c r="A11" s="32">
        <v>10</v>
      </c>
      <c r="B11" s="33">
        <v>22</v>
      </c>
      <c r="C11" s="32">
        <v>49772</v>
      </c>
      <c r="D11" s="32">
        <v>606166.89285213698</v>
      </c>
      <c r="E11" s="32">
        <v>557130.23032649595</v>
      </c>
      <c r="F11" s="32">
        <v>49036.662525640997</v>
      </c>
      <c r="G11" s="32">
        <v>557130.23032649595</v>
      </c>
      <c r="H11" s="32">
        <v>8.08963061227473E-2</v>
      </c>
    </row>
    <row r="12" spans="1:8" ht="14.25">
      <c r="A12" s="32">
        <v>11</v>
      </c>
      <c r="B12" s="33">
        <v>23</v>
      </c>
      <c r="C12" s="32">
        <v>280922.94900000002</v>
      </c>
      <c r="D12" s="32">
        <v>2214984.80743333</v>
      </c>
      <c r="E12" s="32">
        <v>1920018.0362897399</v>
      </c>
      <c r="F12" s="32">
        <v>294966.77114358998</v>
      </c>
      <c r="G12" s="32">
        <v>1920018.0362897399</v>
      </c>
      <c r="H12" s="32">
        <v>0.133168755900132</v>
      </c>
    </row>
    <row r="13" spans="1:8" ht="14.25">
      <c r="A13" s="32">
        <v>12</v>
      </c>
      <c r="B13" s="33">
        <v>24</v>
      </c>
      <c r="C13" s="32">
        <v>23391.702000000001</v>
      </c>
      <c r="D13" s="32">
        <v>625882.29767521401</v>
      </c>
      <c r="E13" s="32">
        <v>546854.92109914497</v>
      </c>
      <c r="F13" s="32">
        <v>79027.376576068404</v>
      </c>
      <c r="G13" s="32">
        <v>546854.92109914497</v>
      </c>
      <c r="H13" s="32">
        <v>0.126265556430672</v>
      </c>
    </row>
    <row r="14" spans="1:8" ht="14.25">
      <c r="A14" s="32">
        <v>13</v>
      </c>
      <c r="B14" s="33">
        <v>25</v>
      </c>
      <c r="C14" s="32">
        <v>90827</v>
      </c>
      <c r="D14" s="32">
        <v>1178549.8027999999</v>
      </c>
      <c r="E14" s="32">
        <v>1107111.9515</v>
      </c>
      <c r="F14" s="32">
        <v>71437.851299999995</v>
      </c>
      <c r="G14" s="32">
        <v>1107111.9515</v>
      </c>
      <c r="H14" s="32">
        <v>6.0615046670304401E-2</v>
      </c>
    </row>
    <row r="15" spans="1:8" ht="14.25">
      <c r="A15" s="32">
        <v>14</v>
      </c>
      <c r="B15" s="33">
        <v>26</v>
      </c>
      <c r="C15" s="32">
        <v>93698</v>
      </c>
      <c r="D15" s="32">
        <v>458699.56822216202</v>
      </c>
      <c r="E15" s="32">
        <v>410349.112966621</v>
      </c>
      <c r="F15" s="32">
        <v>48350.455255540401</v>
      </c>
      <c r="G15" s="32">
        <v>410349.112966621</v>
      </c>
      <c r="H15" s="32">
        <v>0.105407675535729</v>
      </c>
    </row>
    <row r="16" spans="1:8" ht="14.25">
      <c r="A16" s="32">
        <v>15</v>
      </c>
      <c r="B16" s="33">
        <v>27</v>
      </c>
      <c r="C16" s="32">
        <v>208662.65299999999</v>
      </c>
      <c r="D16" s="32">
        <v>1418535.8038307701</v>
      </c>
      <c r="E16" s="32">
        <v>1235684.27680769</v>
      </c>
      <c r="F16" s="32">
        <v>182851.52702307701</v>
      </c>
      <c r="G16" s="32">
        <v>1235684.27680769</v>
      </c>
      <c r="H16" s="32">
        <v>0.12890159453803299</v>
      </c>
    </row>
    <row r="17" spans="1:8" ht="14.25">
      <c r="A17" s="32">
        <v>16</v>
      </c>
      <c r="B17" s="33">
        <v>29</v>
      </c>
      <c r="C17" s="32">
        <v>240636</v>
      </c>
      <c r="D17" s="32">
        <v>3029872.0561145302</v>
      </c>
      <c r="E17" s="32">
        <v>2934731.0357598299</v>
      </c>
      <c r="F17" s="32">
        <v>95141.0203547009</v>
      </c>
      <c r="G17" s="32">
        <v>2934731.0357598299</v>
      </c>
      <c r="H17" s="32">
        <v>3.1401002614185797E-2</v>
      </c>
    </row>
    <row r="18" spans="1:8" ht="14.25">
      <c r="A18" s="32">
        <v>17</v>
      </c>
      <c r="B18" s="33">
        <v>31</v>
      </c>
      <c r="C18" s="32">
        <v>43714.89</v>
      </c>
      <c r="D18" s="32">
        <v>306178.28585011698</v>
      </c>
      <c r="E18" s="32">
        <v>255022.974975705</v>
      </c>
      <c r="F18" s="32">
        <v>51155.3108744122</v>
      </c>
      <c r="G18" s="32">
        <v>255022.974975705</v>
      </c>
      <c r="H18" s="32">
        <v>0.167076873960468</v>
      </c>
    </row>
    <row r="19" spans="1:8" ht="14.25">
      <c r="A19" s="32">
        <v>18</v>
      </c>
      <c r="B19" s="33">
        <v>32</v>
      </c>
      <c r="C19" s="32">
        <v>21042.888999999999</v>
      </c>
      <c r="D19" s="32">
        <v>251057.94863841601</v>
      </c>
      <c r="E19" s="32">
        <v>227960.040256423</v>
      </c>
      <c r="F19" s="32">
        <v>23097.908381992798</v>
      </c>
      <c r="G19" s="32">
        <v>227960.040256423</v>
      </c>
      <c r="H19" s="32">
        <v>9.2002298701402002E-2</v>
      </c>
    </row>
    <row r="20" spans="1:8" ht="14.25">
      <c r="A20" s="32">
        <v>19</v>
      </c>
      <c r="B20" s="33">
        <v>33</v>
      </c>
      <c r="C20" s="32">
        <v>44026.228000000003</v>
      </c>
      <c r="D20" s="32">
        <v>604302.85992259998</v>
      </c>
      <c r="E20" s="32">
        <v>475573.91732795798</v>
      </c>
      <c r="F20" s="32">
        <v>128728.94259464199</v>
      </c>
      <c r="G20" s="32">
        <v>475573.91732795798</v>
      </c>
      <c r="H20" s="32">
        <v>0.21302057483416501</v>
      </c>
    </row>
    <row r="21" spans="1:8" ht="14.25">
      <c r="A21" s="32">
        <v>20</v>
      </c>
      <c r="B21" s="33">
        <v>34</v>
      </c>
      <c r="C21" s="32">
        <v>58515.523000000001</v>
      </c>
      <c r="D21" s="32">
        <v>324632.04755785502</v>
      </c>
      <c r="E21" s="32">
        <v>221165.84112958101</v>
      </c>
      <c r="F21" s="32">
        <v>103466.206428274</v>
      </c>
      <c r="G21" s="32">
        <v>221165.84112958101</v>
      </c>
      <c r="H21" s="32">
        <v>0.31871839889693698</v>
      </c>
    </row>
    <row r="22" spans="1:8" ht="14.25">
      <c r="A22" s="32">
        <v>21</v>
      </c>
      <c r="B22" s="33">
        <v>35</v>
      </c>
      <c r="C22" s="32">
        <v>51528.567999999999</v>
      </c>
      <c r="D22" s="32">
        <v>990048.94502389396</v>
      </c>
      <c r="E22" s="32">
        <v>904868.13423362805</v>
      </c>
      <c r="F22" s="32">
        <v>85180.810790265503</v>
      </c>
      <c r="G22" s="32">
        <v>904868.13423362805</v>
      </c>
      <c r="H22" s="32">
        <v>8.6036969402770003E-2</v>
      </c>
    </row>
    <row r="23" spans="1:8" ht="14.25">
      <c r="A23" s="32">
        <v>22</v>
      </c>
      <c r="B23" s="33">
        <v>36</v>
      </c>
      <c r="C23" s="32">
        <v>170474.133</v>
      </c>
      <c r="D23" s="32">
        <v>839380.15529291995</v>
      </c>
      <c r="E23" s="32">
        <v>712840.406519613</v>
      </c>
      <c r="F23" s="32">
        <v>126539.748773307</v>
      </c>
      <c r="G23" s="32">
        <v>712840.406519613</v>
      </c>
      <c r="H23" s="32">
        <v>0.15075380085576201</v>
      </c>
    </row>
    <row r="24" spans="1:8" ht="14.25">
      <c r="A24" s="32">
        <v>23</v>
      </c>
      <c r="B24" s="33">
        <v>37</v>
      </c>
      <c r="C24" s="32">
        <v>138076.14600000001</v>
      </c>
      <c r="D24" s="32">
        <v>1558239.3471548699</v>
      </c>
      <c r="E24" s="32">
        <v>1395422.0546416501</v>
      </c>
      <c r="F24" s="32">
        <v>162817.292513213</v>
      </c>
      <c r="G24" s="32">
        <v>1395422.0546416501</v>
      </c>
      <c r="H24" s="32">
        <v>0.10448798691324</v>
      </c>
    </row>
    <row r="25" spans="1:8" ht="14.25">
      <c r="A25" s="32">
        <v>24</v>
      </c>
      <c r="B25" s="33">
        <v>38</v>
      </c>
      <c r="C25" s="32">
        <v>231840.40900000001</v>
      </c>
      <c r="D25" s="32">
        <v>974933.30247256602</v>
      </c>
      <c r="E25" s="32">
        <v>936965.23660531</v>
      </c>
      <c r="F25" s="32">
        <v>37968.065867256599</v>
      </c>
      <c r="G25" s="32">
        <v>936965.23660531</v>
      </c>
      <c r="H25" s="32">
        <v>3.8944270106441498E-2</v>
      </c>
    </row>
    <row r="26" spans="1:8" ht="14.25">
      <c r="A26" s="32">
        <v>25</v>
      </c>
      <c r="B26" s="33">
        <v>39</v>
      </c>
      <c r="C26" s="32">
        <v>149720.39600000001</v>
      </c>
      <c r="D26" s="32">
        <v>177900.792385387</v>
      </c>
      <c r="E26" s="32">
        <v>130383.888524999</v>
      </c>
      <c r="F26" s="32">
        <v>47516.903860388004</v>
      </c>
      <c r="G26" s="32">
        <v>130383.888524999</v>
      </c>
      <c r="H26" s="32">
        <v>0.267097764002377</v>
      </c>
    </row>
    <row r="27" spans="1:8" ht="14.25">
      <c r="A27" s="32">
        <v>26</v>
      </c>
      <c r="B27" s="33">
        <v>40</v>
      </c>
      <c r="C27" s="32">
        <v>3</v>
      </c>
      <c r="D27" s="32">
        <v>11.538600000000001</v>
      </c>
      <c r="E27" s="32">
        <v>9.2916000000000007</v>
      </c>
      <c r="F27" s="32">
        <v>2.2469999999999999</v>
      </c>
      <c r="G27" s="32">
        <v>9.2916000000000007</v>
      </c>
      <c r="H27" s="32">
        <v>0.194737663148042</v>
      </c>
    </row>
    <row r="28" spans="1:8" ht="14.25">
      <c r="A28" s="32">
        <v>27</v>
      </c>
      <c r="B28" s="33">
        <v>42</v>
      </c>
      <c r="C28" s="32">
        <v>9609.1730000000007</v>
      </c>
      <c r="D28" s="32">
        <v>129827.6839</v>
      </c>
      <c r="E28" s="32">
        <v>115658.9841</v>
      </c>
      <c r="F28" s="32">
        <v>14168.6998</v>
      </c>
      <c r="G28" s="32">
        <v>115658.9841</v>
      </c>
      <c r="H28" s="32">
        <v>0.109134657373334</v>
      </c>
    </row>
    <row r="29" spans="1:8" ht="14.25">
      <c r="A29" s="32">
        <v>28</v>
      </c>
      <c r="B29" s="33">
        <v>75</v>
      </c>
      <c r="C29" s="32">
        <v>465</v>
      </c>
      <c r="D29" s="32">
        <v>269110.25641025603</v>
      </c>
      <c r="E29" s="32">
        <v>255386.97008547001</v>
      </c>
      <c r="F29" s="32">
        <v>13723.286324786301</v>
      </c>
      <c r="G29" s="32">
        <v>255386.97008547001</v>
      </c>
      <c r="H29" s="32">
        <v>5.0995032697175598E-2</v>
      </c>
    </row>
    <row r="30" spans="1:8" ht="14.25">
      <c r="A30" s="32">
        <v>29</v>
      </c>
      <c r="B30" s="33">
        <v>76</v>
      </c>
      <c r="C30" s="32">
        <v>2209</v>
      </c>
      <c r="D30" s="32">
        <v>557382.65701025596</v>
      </c>
      <c r="E30" s="32">
        <v>527481.23210683803</v>
      </c>
      <c r="F30" s="32">
        <v>29901.4249034188</v>
      </c>
      <c r="G30" s="32">
        <v>527481.23210683803</v>
      </c>
      <c r="H30" s="32">
        <v>5.3646134351949502E-2</v>
      </c>
    </row>
    <row r="31" spans="1:8" ht="14.25">
      <c r="A31" s="32">
        <v>30</v>
      </c>
      <c r="B31" s="33">
        <v>99</v>
      </c>
      <c r="C31" s="32">
        <v>39</v>
      </c>
      <c r="D31" s="32">
        <v>15859.413962635201</v>
      </c>
      <c r="E31" s="32">
        <v>13668.611073292501</v>
      </c>
      <c r="F31" s="32">
        <v>2190.8028893427099</v>
      </c>
      <c r="G31" s="32">
        <v>13668.611073292501</v>
      </c>
      <c r="H31" s="32">
        <v>0.138138956111761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2014-04-28T00:33:58Z</dcterms:modified>
</cp:coreProperties>
</file>