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F37" i="2" l="1"/>
  <c r="F38" i="2"/>
  <c r="F33" i="2"/>
  <c r="F34" i="2"/>
  <c r="E37" i="2"/>
  <c r="K37" i="2" s="1"/>
  <c r="E38" i="2"/>
  <c r="E34" i="2"/>
  <c r="E33" i="2"/>
  <c r="F39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39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39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39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39" i="2"/>
  <c r="L39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39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<sst xmlns="http://schemas.openxmlformats.org/spreadsheetml/2006/main" count="114" uniqueCount="71">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</sst>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374" Type="http://schemas.openxmlformats.org/officeDocument/2006/relationships/image" Target="cid:488d1ad013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17" sqref="J17"/>
    </sheetView>
  </sheetViews>
  <sheetFormatPr defaultRowHeight="11.25" x14ac:dyDescent="0.1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 x14ac:dyDescent="0.15">
      <c r="A2" s="11" t="s">
        <v>3</v>
      </c>
      <c r="B2" s="12"/>
      <c r="C2" s="37" t="s">
        <v>4</v>
      </c>
      <c r="D2" s="37"/>
      <c r="E2" s="13"/>
      <c r="F2" s="24"/>
      <c r="G2" s="14"/>
      <c r="H2" s="24"/>
      <c r="I2" s="20"/>
      <c r="J2" s="21"/>
      <c r="K2" s="22"/>
      <c r="L2" s="22"/>
    </row>
    <row r="3" spans="1:12" x14ac:dyDescent="0.15">
      <c r="A3" s="38" t="s">
        <v>5</v>
      </c>
      <c r="B3" s="38"/>
      <c r="C3" s="38"/>
      <c r="D3" s="38"/>
      <c r="E3" s="15">
        <f>RA!D7</f>
        <v>12915371.566</v>
      </c>
      <c r="F3" s="25">
        <f>RA!I7</f>
        <v>1511127.4021999999</v>
      </c>
      <c r="G3" s="16">
        <f>E3-F3</f>
        <v>11404244.163799999</v>
      </c>
      <c r="H3" s="27">
        <f>RA!J7</f>
        <v>11.700223988739699</v>
      </c>
      <c r="I3" s="20">
        <f>SUM(I4:I39)</f>
        <v>12915374.654652556</v>
      </c>
      <c r="J3" s="21">
        <f>SUM(J4:J39)</f>
        <v>11404244.085153615</v>
      </c>
      <c r="K3" s="22">
        <f>E3-I3</f>
        <v>-3.0886525567620993</v>
      </c>
      <c r="L3" s="22">
        <f>G3-J3</f>
        <v>7.8646384179592133E-2</v>
      </c>
    </row>
    <row r="4" spans="1:12" x14ac:dyDescent="0.15">
      <c r="A4" s="39">
        <f>RA!A8</f>
        <v>41778</v>
      </c>
      <c r="B4" s="12">
        <v>12</v>
      </c>
      <c r="C4" s="36" t="s">
        <v>6</v>
      </c>
      <c r="D4" s="36"/>
      <c r="E4" s="15">
        <f>VLOOKUP(C4,RA!B8:D39,3,0)</f>
        <v>458931.04460000002</v>
      </c>
      <c r="F4" s="25">
        <f>VLOOKUP(C4,RA!B8:I43,8,0)</f>
        <v>110882.3573</v>
      </c>
      <c r="G4" s="16">
        <f t="shared" ref="G4:G39" si="0">E4-F4</f>
        <v>348048.68729999999</v>
      </c>
      <c r="H4" s="27">
        <f>RA!J8</f>
        <v>24.1610060170682</v>
      </c>
      <c r="I4" s="20">
        <f>VLOOKUP(B4,RMS!B:D,3,FALSE)</f>
        <v>458931.43523589702</v>
      </c>
      <c r="J4" s="21">
        <f>VLOOKUP(B4,RMS!B:E,4,FALSE)</f>
        <v>348048.69112820498</v>
      </c>
      <c r="K4" s="22">
        <f t="shared" ref="K4:K39" si="1">E4-I4</f>
        <v>-0.39063589699799195</v>
      </c>
      <c r="L4" s="22">
        <f t="shared" ref="L4:L39" si="2">G4-J4</f>
        <v>-3.8282049936242402E-3</v>
      </c>
    </row>
    <row r="5" spans="1:12" x14ac:dyDescent="0.15">
      <c r="A5" s="39"/>
      <c r="B5" s="12">
        <v>13</v>
      </c>
      <c r="C5" s="36" t="s">
        <v>7</v>
      </c>
      <c r="D5" s="36"/>
      <c r="E5" s="15">
        <f>VLOOKUP(C5,RA!B8:D40,3,0)</f>
        <v>65154.332499999997</v>
      </c>
      <c r="F5" s="25">
        <f>VLOOKUP(C5,RA!B9:I44,8,0)</f>
        <v>14917.646000000001</v>
      </c>
      <c r="G5" s="16">
        <f t="shared" si="0"/>
        <v>50236.686499999996</v>
      </c>
      <c r="H5" s="27">
        <f>RA!J9</f>
        <v>22.895861913710799</v>
      </c>
      <c r="I5" s="20">
        <f>VLOOKUP(B5,RMS!B:D,3,FALSE)</f>
        <v>65154.345276802102</v>
      </c>
      <c r="J5" s="21">
        <f>VLOOKUP(B5,RMS!B:E,4,FALSE)</f>
        <v>50236.686339671702</v>
      </c>
      <c r="K5" s="22">
        <f t="shared" si="1"/>
        <v>-1.2776802104781382E-2</v>
      </c>
      <c r="L5" s="22">
        <f t="shared" si="2"/>
        <v>1.603282944415696E-4</v>
      </c>
    </row>
    <row r="6" spans="1:12" x14ac:dyDescent="0.15">
      <c r="A6" s="39"/>
      <c r="B6" s="12">
        <v>14</v>
      </c>
      <c r="C6" s="36" t="s">
        <v>8</v>
      </c>
      <c r="D6" s="36"/>
      <c r="E6" s="15">
        <f>VLOOKUP(C6,RA!B10:D41,3,0)</f>
        <v>96408.710800000001</v>
      </c>
      <c r="F6" s="25">
        <f>VLOOKUP(C6,RA!B10:I45,8,0)</f>
        <v>26607.1407</v>
      </c>
      <c r="G6" s="16">
        <f t="shared" si="0"/>
        <v>69801.570099999997</v>
      </c>
      <c r="H6" s="27">
        <f>RA!J10</f>
        <v>27.598274553423401</v>
      </c>
      <c r="I6" s="20">
        <f>VLOOKUP(B6,RMS!B:D,3,FALSE)</f>
        <v>96410.5419905983</v>
      </c>
      <c r="J6" s="21">
        <f>VLOOKUP(B6,RMS!B:E,4,FALSE)</f>
        <v>69801.570292307704</v>
      </c>
      <c r="K6" s="22">
        <f t="shared" si="1"/>
        <v>-1.8311905982991448</v>
      </c>
      <c r="L6" s="22">
        <f t="shared" si="2"/>
        <v>-1.9230770703870803E-4</v>
      </c>
    </row>
    <row r="7" spans="1:12" x14ac:dyDescent="0.15">
      <c r="A7" s="39"/>
      <c r="B7" s="12">
        <v>15</v>
      </c>
      <c r="C7" s="36" t="s">
        <v>9</v>
      </c>
      <c r="D7" s="36"/>
      <c r="E7" s="15">
        <f>VLOOKUP(C7,RA!B10:D42,3,0)</f>
        <v>51472.330199999997</v>
      </c>
      <c r="F7" s="25">
        <f>VLOOKUP(C7,RA!B11:I46,8,0)</f>
        <v>9365.3343999999997</v>
      </c>
      <c r="G7" s="16">
        <f t="shared" si="0"/>
        <v>42106.995799999997</v>
      </c>
      <c r="H7" s="27">
        <f>RA!J11</f>
        <v>18.194891048472499</v>
      </c>
      <c r="I7" s="20">
        <f>VLOOKUP(B7,RMS!B:D,3,FALSE)</f>
        <v>51472.3441025641</v>
      </c>
      <c r="J7" s="21">
        <f>VLOOKUP(B7,RMS!B:E,4,FALSE)</f>
        <v>42106.995911111102</v>
      </c>
      <c r="K7" s="22">
        <f t="shared" si="1"/>
        <v>-1.3902564103773329E-2</v>
      </c>
      <c r="L7" s="22">
        <f t="shared" si="2"/>
        <v>-1.1111110507044941E-4</v>
      </c>
    </row>
    <row r="8" spans="1:12" x14ac:dyDescent="0.15">
      <c r="A8" s="39"/>
      <c r="B8" s="12">
        <v>16</v>
      </c>
      <c r="C8" s="36" t="s">
        <v>10</v>
      </c>
      <c r="D8" s="36"/>
      <c r="E8" s="15">
        <f>VLOOKUP(C8,RA!B12:D43,3,0)</f>
        <v>117361.3542</v>
      </c>
      <c r="F8" s="25">
        <f>VLOOKUP(C8,RA!B12:I47,8,0)</f>
        <v>10486.067300000001</v>
      </c>
      <c r="G8" s="16">
        <f t="shared" si="0"/>
        <v>106875.28690000001</v>
      </c>
      <c r="H8" s="27">
        <f>RA!J12</f>
        <v>8.9348554057499108</v>
      </c>
      <c r="I8" s="20">
        <f>VLOOKUP(B8,RMS!B:D,3,FALSE)</f>
        <v>117361.35209230801</v>
      </c>
      <c r="J8" s="21">
        <f>VLOOKUP(B8,RMS!B:E,4,FALSE)</f>
        <v>106875.28714615401</v>
      </c>
      <c r="K8" s="22">
        <f t="shared" si="1"/>
        <v>2.1076919947518036E-3</v>
      </c>
      <c r="L8" s="22">
        <f t="shared" si="2"/>
        <v>-2.4615399888716638E-4</v>
      </c>
    </row>
    <row r="9" spans="1:12" x14ac:dyDescent="0.15">
      <c r="A9" s="39"/>
      <c r="B9" s="12">
        <v>17</v>
      </c>
      <c r="C9" s="36" t="s">
        <v>11</v>
      </c>
      <c r="D9" s="36"/>
      <c r="E9" s="15">
        <f>VLOOKUP(C9,RA!B12:D44,3,0)</f>
        <v>203344.9203</v>
      </c>
      <c r="F9" s="25">
        <f>VLOOKUP(C9,RA!B13:I48,8,0)</f>
        <v>49886.010999999999</v>
      </c>
      <c r="G9" s="16">
        <f t="shared" si="0"/>
        <v>153458.9093</v>
      </c>
      <c r="H9" s="27">
        <f>RA!J13</f>
        <v>24.532705772242501</v>
      </c>
      <c r="I9" s="20">
        <f>VLOOKUP(B9,RMS!B:D,3,FALSE)</f>
        <v>203345.02370769199</v>
      </c>
      <c r="J9" s="21">
        <f>VLOOKUP(B9,RMS!B:E,4,FALSE)</f>
        <v>153458.90899316201</v>
      </c>
      <c r="K9" s="22">
        <f t="shared" si="1"/>
        <v>-0.10340769198955968</v>
      </c>
      <c r="L9" s="22">
        <f t="shared" si="2"/>
        <v>3.0683798831887543E-4</v>
      </c>
    </row>
    <row r="10" spans="1:12" x14ac:dyDescent="0.15">
      <c r="A10" s="39"/>
      <c r="B10" s="12">
        <v>18</v>
      </c>
      <c r="C10" s="36" t="s">
        <v>12</v>
      </c>
      <c r="D10" s="36"/>
      <c r="E10" s="15">
        <f>VLOOKUP(C10,RA!B14:D45,3,0)</f>
        <v>134292.01879999999</v>
      </c>
      <c r="F10" s="25">
        <f>VLOOKUP(C10,RA!B14:I49,8,0)</f>
        <v>31078.032200000001</v>
      </c>
      <c r="G10" s="16">
        <f t="shared" si="0"/>
        <v>103213.98659999999</v>
      </c>
      <c r="H10" s="27">
        <f>RA!J14</f>
        <v>23.1421289795965</v>
      </c>
      <c r="I10" s="20">
        <f>VLOOKUP(B10,RMS!B:D,3,FALSE)</f>
        <v>134292.01402649601</v>
      </c>
      <c r="J10" s="21">
        <f>VLOOKUP(B10,RMS!B:E,4,FALSE)</f>
        <v>103213.98599572601</v>
      </c>
      <c r="K10" s="22">
        <f t="shared" si="1"/>
        <v>4.7735039843246341E-3</v>
      </c>
      <c r="L10" s="22">
        <f t="shared" si="2"/>
        <v>6.0427398420870304E-4</v>
      </c>
    </row>
    <row r="11" spans="1:12" x14ac:dyDescent="0.15">
      <c r="A11" s="39"/>
      <c r="B11" s="12">
        <v>19</v>
      </c>
      <c r="C11" s="36" t="s">
        <v>13</v>
      </c>
      <c r="D11" s="36"/>
      <c r="E11" s="15">
        <f>VLOOKUP(C11,RA!B14:D46,3,0)</f>
        <v>86529.776500000007</v>
      </c>
      <c r="F11" s="25">
        <f>VLOOKUP(C11,RA!B15:I50,8,0)</f>
        <v>16529.417300000001</v>
      </c>
      <c r="G11" s="16">
        <f t="shared" si="0"/>
        <v>70000.359200000006</v>
      </c>
      <c r="H11" s="27">
        <f>RA!J15</f>
        <v>19.102577134242299</v>
      </c>
      <c r="I11" s="20">
        <f>VLOOKUP(B11,RMS!B:D,3,FALSE)</f>
        <v>86529.828820512805</v>
      </c>
      <c r="J11" s="21">
        <f>VLOOKUP(B11,RMS!B:E,4,FALSE)</f>
        <v>70000.359323076904</v>
      </c>
      <c r="K11" s="22">
        <f t="shared" si="1"/>
        <v>-5.2320512797450647E-2</v>
      </c>
      <c r="L11" s="22">
        <f t="shared" si="2"/>
        <v>-1.2307689758017659E-4</v>
      </c>
    </row>
    <row r="12" spans="1:12" x14ac:dyDescent="0.15">
      <c r="A12" s="39"/>
      <c r="B12" s="12">
        <v>21</v>
      </c>
      <c r="C12" s="36" t="s">
        <v>14</v>
      </c>
      <c r="D12" s="36"/>
      <c r="E12" s="15">
        <f>VLOOKUP(C12,RA!B16:D47,3,0)</f>
        <v>669609.70830000006</v>
      </c>
      <c r="F12" s="25">
        <f>VLOOKUP(C12,RA!B16:I51,8,0)</f>
        <v>1162.9892</v>
      </c>
      <c r="G12" s="16">
        <f t="shared" si="0"/>
        <v>668446.7191000001</v>
      </c>
      <c r="H12" s="27">
        <f>RA!J16</f>
        <v>0.17368165150302101</v>
      </c>
      <c r="I12" s="20">
        <f>VLOOKUP(B12,RMS!B:D,3,FALSE)</f>
        <v>669609.59080000001</v>
      </c>
      <c r="J12" s="21">
        <f>VLOOKUP(B12,RMS!B:E,4,FALSE)</f>
        <v>668446.71909999999</v>
      </c>
      <c r="K12" s="22">
        <f t="shared" si="1"/>
        <v>0.11750000005122274</v>
      </c>
      <c r="L12" s="22">
        <f t="shared" si="2"/>
        <v>0</v>
      </c>
    </row>
    <row r="13" spans="1:12" x14ac:dyDescent="0.15">
      <c r="A13" s="39"/>
      <c r="B13" s="12">
        <v>22</v>
      </c>
      <c r="C13" s="36" t="s">
        <v>15</v>
      </c>
      <c r="D13" s="36"/>
      <c r="E13" s="15">
        <f>VLOOKUP(C13,RA!B16:D48,3,0)</f>
        <v>428526.07740000001</v>
      </c>
      <c r="F13" s="25">
        <f>VLOOKUP(C13,RA!B17:I52,8,0)</f>
        <v>41781.397900000004</v>
      </c>
      <c r="G13" s="16">
        <f t="shared" si="0"/>
        <v>386744.67950000003</v>
      </c>
      <c r="H13" s="27">
        <f>RA!J17</f>
        <v>9.7500245850849208</v>
      </c>
      <c r="I13" s="20">
        <f>VLOOKUP(B13,RMS!B:D,3,FALSE)</f>
        <v>428526.14156153798</v>
      </c>
      <c r="J13" s="21">
        <f>VLOOKUP(B13,RMS!B:E,4,FALSE)</f>
        <v>386744.679746154</v>
      </c>
      <c r="K13" s="22">
        <f t="shared" si="1"/>
        <v>-6.4161537971813232E-2</v>
      </c>
      <c r="L13" s="22">
        <f t="shared" si="2"/>
        <v>-2.4615396978333592E-4</v>
      </c>
    </row>
    <row r="14" spans="1:12" x14ac:dyDescent="0.15">
      <c r="A14" s="39"/>
      <c r="B14" s="12">
        <v>23</v>
      </c>
      <c r="C14" s="36" t="s">
        <v>16</v>
      </c>
      <c r="D14" s="36"/>
      <c r="E14" s="15">
        <f>VLOOKUP(C14,RA!B18:D49,3,0)</f>
        <v>1380252.1747000001</v>
      </c>
      <c r="F14" s="25">
        <f>VLOOKUP(C14,RA!B18:I53,8,0)</f>
        <v>209075.42989999999</v>
      </c>
      <c r="G14" s="16">
        <f t="shared" si="0"/>
        <v>1171176.7448</v>
      </c>
      <c r="H14" s="27">
        <f>RA!J18</f>
        <v>15.1476254652845</v>
      </c>
      <c r="I14" s="20">
        <f>VLOOKUP(B14,RMS!B:D,3,FALSE)</f>
        <v>1380252.4528264999</v>
      </c>
      <c r="J14" s="21">
        <f>VLOOKUP(B14,RMS!B:E,4,FALSE)</f>
        <v>1171176.7554991499</v>
      </c>
      <c r="K14" s="22">
        <f t="shared" si="1"/>
        <v>-0.27812649984844029</v>
      </c>
      <c r="L14" s="22">
        <f t="shared" si="2"/>
        <v>-1.06991499196738E-2</v>
      </c>
    </row>
    <row r="15" spans="1:12" x14ac:dyDescent="0.15">
      <c r="A15" s="39"/>
      <c r="B15" s="12">
        <v>24</v>
      </c>
      <c r="C15" s="36" t="s">
        <v>17</v>
      </c>
      <c r="D15" s="36"/>
      <c r="E15" s="15">
        <f>VLOOKUP(C15,RA!B18:D50,3,0)</f>
        <v>422510.05599999998</v>
      </c>
      <c r="F15" s="25">
        <f>VLOOKUP(C15,RA!B19:I54,8,0)</f>
        <v>56388.636299999998</v>
      </c>
      <c r="G15" s="16">
        <f t="shared" si="0"/>
        <v>366121.41969999997</v>
      </c>
      <c r="H15" s="27">
        <f>RA!J19</f>
        <v>13.3461051398029</v>
      </c>
      <c r="I15" s="20">
        <f>VLOOKUP(B15,RMS!B:D,3,FALSE)</f>
        <v>422510.08817350399</v>
      </c>
      <c r="J15" s="21">
        <f>VLOOKUP(B15,RMS!B:E,4,FALSE)</f>
        <v>366121.41985641001</v>
      </c>
      <c r="K15" s="22">
        <f t="shared" si="1"/>
        <v>-3.217350400518626E-2</v>
      </c>
      <c r="L15" s="22">
        <f t="shared" si="2"/>
        <v>-1.5641003847122192E-4</v>
      </c>
    </row>
    <row r="16" spans="1:12" x14ac:dyDescent="0.15">
      <c r="A16" s="39"/>
      <c r="B16" s="12">
        <v>25</v>
      </c>
      <c r="C16" s="36" t="s">
        <v>18</v>
      </c>
      <c r="D16" s="36"/>
      <c r="E16" s="15">
        <f>VLOOKUP(C16,RA!B20:D51,3,0)</f>
        <v>684080.7389</v>
      </c>
      <c r="F16" s="25">
        <f>VLOOKUP(C16,RA!B20:I55,8,0)</f>
        <v>64152.080499999996</v>
      </c>
      <c r="G16" s="16">
        <f t="shared" si="0"/>
        <v>619928.65839999996</v>
      </c>
      <c r="H16" s="27">
        <f>RA!J20</f>
        <v>9.3778521820620693</v>
      </c>
      <c r="I16" s="20">
        <f>VLOOKUP(B16,RMS!B:D,3,FALSE)</f>
        <v>684080.76049999997</v>
      </c>
      <c r="J16" s="21">
        <f>VLOOKUP(B16,RMS!B:E,4,FALSE)</f>
        <v>619928.65839999996</v>
      </c>
      <c r="K16" s="22">
        <f t="shared" si="1"/>
        <v>-2.1599999978207052E-2</v>
      </c>
      <c r="L16" s="22">
        <f t="shared" si="2"/>
        <v>0</v>
      </c>
    </row>
    <row r="17" spans="1:12" x14ac:dyDescent="0.15">
      <c r="A17" s="39"/>
      <c r="B17" s="12">
        <v>26</v>
      </c>
      <c r="C17" s="36" t="s">
        <v>19</v>
      </c>
      <c r="D17" s="36"/>
      <c r="E17" s="15">
        <f>VLOOKUP(C17,RA!B20:D52,3,0)</f>
        <v>269039.05369999999</v>
      </c>
      <c r="F17" s="25">
        <f>VLOOKUP(C17,RA!B21:I56,8,0)</f>
        <v>37921.253199999999</v>
      </c>
      <c r="G17" s="16">
        <f t="shared" si="0"/>
        <v>231117.80049999998</v>
      </c>
      <c r="H17" s="27">
        <f>RA!J21</f>
        <v>14.095073811211501</v>
      </c>
      <c r="I17" s="20">
        <f>VLOOKUP(B17,RMS!B:D,3,FALSE)</f>
        <v>269038.89277265</v>
      </c>
      <c r="J17" s="21">
        <f>VLOOKUP(B17,RMS!B:E,4,FALSE)</f>
        <v>231117.80047948699</v>
      </c>
      <c r="K17" s="22">
        <f t="shared" si="1"/>
        <v>0.16092734999256209</v>
      </c>
      <c r="L17" s="22">
        <f t="shared" si="2"/>
        <v>2.0512990886345506E-5</v>
      </c>
    </row>
    <row r="18" spans="1:12" x14ac:dyDescent="0.15">
      <c r="A18" s="39"/>
      <c r="B18" s="12">
        <v>27</v>
      </c>
      <c r="C18" s="36" t="s">
        <v>20</v>
      </c>
      <c r="D18" s="36"/>
      <c r="E18" s="15">
        <f>VLOOKUP(C18,RA!B22:D53,3,0)</f>
        <v>1024938.5152</v>
      </c>
      <c r="F18" s="25">
        <f>VLOOKUP(C18,RA!B22:I57,8,0)</f>
        <v>120439.48360000001</v>
      </c>
      <c r="G18" s="16">
        <f t="shared" si="0"/>
        <v>904499.03159999999</v>
      </c>
      <c r="H18" s="27">
        <f>RA!J22</f>
        <v>11.7508984015981</v>
      </c>
      <c r="I18" s="20">
        <f>VLOOKUP(B18,RMS!B:D,3,FALSE)</f>
        <v>1024938.59753333</v>
      </c>
      <c r="J18" s="21">
        <f>VLOOKUP(B18,RMS!B:E,4,FALSE)</f>
        <v>904499.0331</v>
      </c>
      <c r="K18" s="22">
        <f t="shared" si="1"/>
        <v>-8.2333329948596656E-2</v>
      </c>
      <c r="L18" s="22">
        <f t="shared" si="2"/>
        <v>-1.500000013038516E-3</v>
      </c>
    </row>
    <row r="19" spans="1:12" x14ac:dyDescent="0.15">
      <c r="A19" s="39"/>
      <c r="B19" s="12">
        <v>29</v>
      </c>
      <c r="C19" s="36" t="s">
        <v>21</v>
      </c>
      <c r="D19" s="36"/>
      <c r="E19" s="15">
        <f>VLOOKUP(C19,RA!B22:D54,3,0)</f>
        <v>1947171.166</v>
      </c>
      <c r="F19" s="25">
        <f>VLOOKUP(C19,RA!B23:I58,8,0)</f>
        <v>113016.0367</v>
      </c>
      <c r="G19" s="16">
        <f t="shared" si="0"/>
        <v>1834155.1292999999</v>
      </c>
      <c r="H19" s="27">
        <f>RA!J23</f>
        <v>5.8041141258354099</v>
      </c>
      <c r="I19" s="20">
        <f>VLOOKUP(B19,RMS!B:D,3,FALSE)</f>
        <v>1947171.7505188</v>
      </c>
      <c r="J19" s="21">
        <f>VLOOKUP(B19,RMS!B:E,4,FALSE)</f>
        <v>1834155.1572692301</v>
      </c>
      <c r="K19" s="22">
        <f t="shared" si="1"/>
        <v>-0.58451880002394319</v>
      </c>
      <c r="L19" s="22">
        <f t="shared" si="2"/>
        <v>-2.7969230199232697E-2</v>
      </c>
    </row>
    <row r="20" spans="1:12" x14ac:dyDescent="0.15">
      <c r="A20" s="39"/>
      <c r="B20" s="12">
        <v>31</v>
      </c>
      <c r="C20" s="36" t="s">
        <v>22</v>
      </c>
      <c r="D20" s="36"/>
      <c r="E20" s="15">
        <f>VLOOKUP(C20,RA!B24:D55,3,0)</f>
        <v>196734.70569999999</v>
      </c>
      <c r="F20" s="25">
        <f>VLOOKUP(C20,RA!B24:I59,8,0)</f>
        <v>37872.934500000003</v>
      </c>
      <c r="G20" s="16">
        <f t="shared" si="0"/>
        <v>158861.77119999999</v>
      </c>
      <c r="H20" s="27">
        <f>RA!J24</f>
        <v>19.2507643047751</v>
      </c>
      <c r="I20" s="20">
        <f>VLOOKUP(B20,RMS!B:D,3,FALSE)</f>
        <v>196734.688438704</v>
      </c>
      <c r="J20" s="21">
        <f>VLOOKUP(B20,RMS!B:E,4,FALSE)</f>
        <v>158861.76796430099</v>
      </c>
      <c r="K20" s="22">
        <f t="shared" si="1"/>
        <v>1.7261295986827463E-2</v>
      </c>
      <c r="L20" s="22">
        <f t="shared" si="2"/>
        <v>3.2356989977415651E-3</v>
      </c>
    </row>
    <row r="21" spans="1:12" x14ac:dyDescent="0.15">
      <c r="A21" s="39"/>
      <c r="B21" s="12">
        <v>32</v>
      </c>
      <c r="C21" s="36" t="s">
        <v>23</v>
      </c>
      <c r="D21" s="36"/>
      <c r="E21" s="15">
        <f>VLOOKUP(C21,RA!B24:D56,3,0)</f>
        <v>172686.47640000001</v>
      </c>
      <c r="F21" s="25">
        <f>VLOOKUP(C21,RA!B25:I60,8,0)</f>
        <v>14022.295899999999</v>
      </c>
      <c r="G21" s="16">
        <f t="shared" si="0"/>
        <v>158664.18050000002</v>
      </c>
      <c r="H21" s="27">
        <f>RA!J25</f>
        <v>8.1200891884084996</v>
      </c>
      <c r="I21" s="20">
        <f>VLOOKUP(B21,RMS!B:D,3,FALSE)</f>
        <v>172686.47866491199</v>
      </c>
      <c r="J21" s="21">
        <f>VLOOKUP(B21,RMS!B:E,4,FALSE)</f>
        <v>158664.18695168101</v>
      </c>
      <c r="K21" s="22">
        <f t="shared" si="1"/>
        <v>-2.2649119782727212E-3</v>
      </c>
      <c r="L21" s="22">
        <f t="shared" si="2"/>
        <v>-6.4516809943597764E-3</v>
      </c>
    </row>
    <row r="22" spans="1:12" x14ac:dyDescent="0.15">
      <c r="A22" s="39"/>
      <c r="B22" s="12">
        <v>33</v>
      </c>
      <c r="C22" s="36" t="s">
        <v>24</v>
      </c>
      <c r="D22" s="36"/>
      <c r="E22" s="15">
        <f>VLOOKUP(C22,RA!B26:D57,3,0)</f>
        <v>538790.77480000001</v>
      </c>
      <c r="F22" s="25">
        <f>VLOOKUP(C22,RA!B26:I61,8,0)</f>
        <v>102633.94070000001</v>
      </c>
      <c r="G22" s="16">
        <f t="shared" si="0"/>
        <v>436156.83409999998</v>
      </c>
      <c r="H22" s="27">
        <f>RA!J26</f>
        <v>19.048941722897499</v>
      </c>
      <c r="I22" s="20">
        <f>VLOOKUP(B22,RMS!B:D,3,FALSE)</f>
        <v>538790.79156656098</v>
      </c>
      <c r="J22" s="21">
        <f>VLOOKUP(B22,RMS!B:E,4,FALSE)</f>
        <v>436156.782412801</v>
      </c>
      <c r="K22" s="22">
        <f t="shared" si="1"/>
        <v>-1.6766560962423682E-2</v>
      </c>
      <c r="L22" s="22">
        <f t="shared" si="2"/>
        <v>5.1687198982108384E-2</v>
      </c>
    </row>
    <row r="23" spans="1:12" x14ac:dyDescent="0.15">
      <c r="A23" s="39"/>
      <c r="B23" s="12">
        <v>34</v>
      </c>
      <c r="C23" s="36" t="s">
        <v>25</v>
      </c>
      <c r="D23" s="36"/>
      <c r="E23" s="15">
        <f>VLOOKUP(C23,RA!B26:D58,3,0)</f>
        <v>223278.9326</v>
      </c>
      <c r="F23" s="25">
        <f>VLOOKUP(C23,RA!B27:I62,8,0)</f>
        <v>72748.081600000005</v>
      </c>
      <c r="G23" s="16">
        <f t="shared" si="0"/>
        <v>150530.851</v>
      </c>
      <c r="H23" s="27">
        <f>RA!J27</f>
        <v>32.581704307198002</v>
      </c>
      <c r="I23" s="20">
        <f>VLOOKUP(B23,RMS!B:D,3,FALSE)</f>
        <v>223278.90889685301</v>
      </c>
      <c r="J23" s="21">
        <f>VLOOKUP(B23,RMS!B:E,4,FALSE)</f>
        <v>150530.860182498</v>
      </c>
      <c r="K23" s="22">
        <f t="shared" si="1"/>
        <v>2.3703146987827495E-2</v>
      </c>
      <c r="L23" s="22">
        <f t="shared" si="2"/>
        <v>-9.182498004520312E-3</v>
      </c>
    </row>
    <row r="24" spans="1:12" x14ac:dyDescent="0.15">
      <c r="A24" s="39"/>
      <c r="B24" s="12">
        <v>35</v>
      </c>
      <c r="C24" s="36" t="s">
        <v>26</v>
      </c>
      <c r="D24" s="36"/>
      <c r="E24" s="15">
        <f>VLOOKUP(C24,RA!B28:D59,3,0)</f>
        <v>752674.87490000005</v>
      </c>
      <c r="F24" s="25">
        <f>VLOOKUP(C24,RA!B28:I63,8,0)</f>
        <v>15492.5031</v>
      </c>
      <c r="G24" s="16">
        <f t="shared" si="0"/>
        <v>737182.37180000008</v>
      </c>
      <c r="H24" s="27">
        <f>RA!J28</f>
        <v>2.0583260603801001</v>
      </c>
      <c r="I24" s="20">
        <f>VLOOKUP(B24,RMS!B:D,3,FALSE)</f>
        <v>752674.87423451303</v>
      </c>
      <c r="J24" s="21">
        <f>VLOOKUP(B24,RMS!B:E,4,FALSE)</f>
        <v>737182.35510619497</v>
      </c>
      <c r="K24" s="22">
        <f t="shared" si="1"/>
        <v>6.654870230704546E-4</v>
      </c>
      <c r="L24" s="22">
        <f t="shared" si="2"/>
        <v>1.6693805111572146E-2</v>
      </c>
    </row>
    <row r="25" spans="1:12" x14ac:dyDescent="0.15">
      <c r="A25" s="39"/>
      <c r="B25" s="12">
        <v>36</v>
      </c>
      <c r="C25" s="36" t="s">
        <v>27</v>
      </c>
      <c r="D25" s="36"/>
      <c r="E25" s="15">
        <f>VLOOKUP(C25,RA!B28:D60,3,0)</f>
        <v>628809.92790000001</v>
      </c>
      <c r="F25" s="25">
        <f>VLOOKUP(C25,RA!B29:I64,8,0)</f>
        <v>102254.65210000001</v>
      </c>
      <c r="G25" s="16">
        <f t="shared" si="0"/>
        <v>526555.27579999994</v>
      </c>
      <c r="H25" s="27">
        <f>RA!J29</f>
        <v>16.261615404434501</v>
      </c>
      <c r="I25" s="20">
        <f>VLOOKUP(B25,RMS!B:D,3,FALSE)</f>
        <v>628809.92721592903</v>
      </c>
      <c r="J25" s="21">
        <f>VLOOKUP(B25,RMS!B:E,4,FALSE)</f>
        <v>526555.23237465904</v>
      </c>
      <c r="K25" s="22">
        <f t="shared" si="1"/>
        <v>6.8407098297029734E-4</v>
      </c>
      <c r="L25" s="22">
        <f t="shared" si="2"/>
        <v>4.3425340903922915E-2</v>
      </c>
    </row>
    <row r="26" spans="1:12" x14ac:dyDescent="0.15">
      <c r="A26" s="39"/>
      <c r="B26" s="12">
        <v>37</v>
      </c>
      <c r="C26" s="36" t="s">
        <v>28</v>
      </c>
      <c r="D26" s="36"/>
      <c r="E26" s="15">
        <f>VLOOKUP(C26,RA!B30:D61,3,0)</f>
        <v>999426.43429999996</v>
      </c>
      <c r="F26" s="25">
        <f>VLOOKUP(C26,RA!B30:I65,8,0)</f>
        <v>132716.1084</v>
      </c>
      <c r="G26" s="16">
        <f t="shared" si="0"/>
        <v>866710.32589999994</v>
      </c>
      <c r="H26" s="27">
        <f>RA!J30</f>
        <v>13.2792273493301</v>
      </c>
      <c r="I26" s="20">
        <f>VLOOKUP(B26,RMS!B:D,3,FALSE)</f>
        <v>999426.43114601797</v>
      </c>
      <c r="J26" s="21">
        <f>VLOOKUP(B26,RMS!B:E,4,FALSE)</f>
        <v>866710.30412392598</v>
      </c>
      <c r="K26" s="22">
        <f t="shared" si="1"/>
        <v>3.1539819901809096E-3</v>
      </c>
      <c r="L26" s="22">
        <f t="shared" si="2"/>
        <v>2.1776073961518705E-2</v>
      </c>
    </row>
    <row r="27" spans="1:12" x14ac:dyDescent="0.15">
      <c r="A27" s="39"/>
      <c r="B27" s="12">
        <v>38</v>
      </c>
      <c r="C27" s="36" t="s">
        <v>29</v>
      </c>
      <c r="D27" s="36"/>
      <c r="E27" s="15">
        <f>VLOOKUP(C27,RA!B30:D62,3,0)</f>
        <v>642551.32059999998</v>
      </c>
      <c r="F27" s="25">
        <f>VLOOKUP(C27,RA!B31:I66,8,0)</f>
        <v>35262.575400000002</v>
      </c>
      <c r="G27" s="16">
        <f t="shared" si="0"/>
        <v>607288.7452</v>
      </c>
      <c r="H27" s="27">
        <f>RA!J31</f>
        <v>5.48790022983263</v>
      </c>
      <c r="I27" s="20">
        <f>VLOOKUP(B27,RMS!B:D,3,FALSE)</f>
        <v>642551.30096017697</v>
      </c>
      <c r="J27" s="21">
        <f>VLOOKUP(B27,RMS!B:E,4,FALSE)</f>
        <v>607288.75651415903</v>
      </c>
      <c r="K27" s="22">
        <f t="shared" si="1"/>
        <v>1.9639823003672063E-2</v>
      </c>
      <c r="L27" s="22">
        <f t="shared" si="2"/>
        <v>-1.1314159026369452E-2</v>
      </c>
    </row>
    <row r="28" spans="1:12" x14ac:dyDescent="0.15">
      <c r="A28" s="39"/>
      <c r="B28" s="12">
        <v>39</v>
      </c>
      <c r="C28" s="36" t="s">
        <v>30</v>
      </c>
      <c r="D28" s="36"/>
      <c r="E28" s="15">
        <f>VLOOKUP(C28,RA!B32:D63,3,0)</f>
        <v>131741.87650000001</v>
      </c>
      <c r="F28" s="25">
        <f>VLOOKUP(C28,RA!B32:I67,8,0)</f>
        <v>41567.22</v>
      </c>
      <c r="G28" s="16">
        <f t="shared" si="0"/>
        <v>90174.656500000012</v>
      </c>
      <c r="H28" s="27">
        <f>RA!J32</f>
        <v>31.552017554570099</v>
      </c>
      <c r="I28" s="20">
        <f>VLOOKUP(B28,RMS!B:D,3,FALSE)</f>
        <v>131741.83621726799</v>
      </c>
      <c r="J28" s="21">
        <f>VLOOKUP(B28,RMS!B:E,4,FALSE)</f>
        <v>90174.649802655898</v>
      </c>
      <c r="K28" s="22">
        <f t="shared" si="1"/>
        <v>4.0282732021296397E-2</v>
      </c>
      <c r="L28" s="22">
        <f t="shared" si="2"/>
        <v>6.6973441134905443E-3</v>
      </c>
    </row>
    <row r="29" spans="1:12" x14ac:dyDescent="0.15">
      <c r="A29" s="39"/>
      <c r="B29" s="12">
        <v>40</v>
      </c>
      <c r="C29" s="36" t="s">
        <v>31</v>
      </c>
      <c r="D29" s="36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</row>
    <row r="30" spans="1:12" x14ac:dyDescent="0.15">
      <c r="A30" s="39"/>
      <c r="B30" s="12">
        <v>41</v>
      </c>
      <c r="C30" s="36" t="s">
        <v>36</v>
      </c>
      <c r="D30" s="36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 x14ac:dyDescent="0.15">
      <c r="A31" s="39"/>
      <c r="B31" s="12">
        <v>42</v>
      </c>
      <c r="C31" s="36" t="s">
        <v>32</v>
      </c>
      <c r="D31" s="36"/>
      <c r="E31" s="15">
        <f>VLOOKUP(C31,RA!B34:D66,3,0)</f>
        <v>110631.68700000001</v>
      </c>
      <c r="F31" s="25">
        <f>VLOOKUP(C31,RA!B35:I70,8,0)</f>
        <v>12102.9216</v>
      </c>
      <c r="G31" s="16">
        <f t="shared" si="0"/>
        <v>98528.765400000004</v>
      </c>
      <c r="H31" s="27">
        <f>RA!J35</f>
        <v>10.939832816614301</v>
      </c>
      <c r="I31" s="20">
        <f>VLOOKUP(B31,RMS!B:D,3,FALSE)</f>
        <v>110631.6845</v>
      </c>
      <c r="J31" s="21">
        <f>VLOOKUP(B31,RMS!B:E,4,FALSE)</f>
        <v>98528.762300000002</v>
      </c>
      <c r="K31" s="22">
        <f t="shared" si="1"/>
        <v>2.5000000023283064E-3</v>
      </c>
      <c r="L31" s="22">
        <f t="shared" si="2"/>
        <v>3.1000000017229468E-3</v>
      </c>
    </row>
    <row r="32" spans="1:12" x14ac:dyDescent="0.15">
      <c r="A32" s="39"/>
      <c r="B32" s="12">
        <v>71</v>
      </c>
      <c r="C32" s="36" t="s">
        <v>37</v>
      </c>
      <c r="D32" s="36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 x14ac:dyDescent="0.15">
      <c r="A33" s="39"/>
      <c r="B33" s="12">
        <v>72</v>
      </c>
      <c r="C33" s="36" t="s">
        <v>38</v>
      </c>
      <c r="D33" s="36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 x14ac:dyDescent="0.15">
      <c r="A34" s="39"/>
      <c r="B34" s="12">
        <v>73</v>
      </c>
      <c r="C34" s="36" t="s">
        <v>39</v>
      </c>
      <c r="D34" s="36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 x14ac:dyDescent="0.15">
      <c r="A35" s="39"/>
      <c r="B35" s="12">
        <v>75</v>
      </c>
      <c r="C35" s="36" t="s">
        <v>33</v>
      </c>
      <c r="D35" s="36"/>
      <c r="E35" s="15">
        <f>VLOOKUP(C35,RA!B8:D70,3,0)</f>
        <v>186036.76130000001</v>
      </c>
      <c r="F35" s="25">
        <f>VLOOKUP(C35,RA!B8:I74,8,0)</f>
        <v>9089.9424999999992</v>
      </c>
      <c r="G35" s="16">
        <f t="shared" si="0"/>
        <v>176946.81880000001</v>
      </c>
      <c r="H35" s="27">
        <f>RA!J39</f>
        <v>4.8861001645485</v>
      </c>
      <c r="I35" s="20">
        <f>VLOOKUP(B35,RMS!B:D,3,FALSE)</f>
        <v>186036.76068376101</v>
      </c>
      <c r="J35" s="21">
        <f>VLOOKUP(B35,RMS!B:E,4,FALSE)</f>
        <v>176946.815897436</v>
      </c>
      <c r="K35" s="22">
        <f t="shared" si="1"/>
        <v>6.1623900546692312E-4</v>
      </c>
      <c r="L35" s="22">
        <f t="shared" si="2"/>
        <v>2.9025640105828643E-3</v>
      </c>
    </row>
    <row r="36" spans="1:12" x14ac:dyDescent="0.15">
      <c r="A36" s="39"/>
      <c r="B36" s="12">
        <v>76</v>
      </c>
      <c r="C36" s="36" t="s">
        <v>34</v>
      </c>
      <c r="D36" s="36"/>
      <c r="E36" s="15">
        <f>VLOOKUP(C36,RA!B8:D71,3,0)</f>
        <v>273683.5209</v>
      </c>
      <c r="F36" s="25">
        <f>VLOOKUP(C36,RA!B8:I75,8,0)</f>
        <v>19497.922500000001</v>
      </c>
      <c r="G36" s="16">
        <f t="shared" si="0"/>
        <v>254185.59840000002</v>
      </c>
      <c r="H36" s="27">
        <f>RA!J40</f>
        <v>7.1242588650868202</v>
      </c>
      <c r="I36" s="20">
        <f>VLOOKUP(B36,RMS!B:D,3,FALSE)</f>
        <v>273683.517203419</v>
      </c>
      <c r="J36" s="21">
        <f>VLOOKUP(B36,RMS!B:E,4,FALSE)</f>
        <v>254185.59780769199</v>
      </c>
      <c r="K36" s="22">
        <f t="shared" si="1"/>
        <v>3.6965809995308518E-3</v>
      </c>
      <c r="L36" s="22">
        <f t="shared" si="2"/>
        <v>5.9230803162790835E-4</v>
      </c>
    </row>
    <row r="37" spans="1:12" x14ac:dyDescent="0.15">
      <c r="A37" s="39"/>
      <c r="B37" s="12">
        <v>77</v>
      </c>
      <c r="C37" s="36" t="s">
        <v>40</v>
      </c>
      <c r="D37" s="36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 x14ac:dyDescent="0.15">
      <c r="A38" s="39"/>
      <c r="B38" s="12">
        <v>78</v>
      </c>
      <c r="C38" s="36" t="s">
        <v>41</v>
      </c>
      <c r="D38" s="36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 x14ac:dyDescent="0.15">
      <c r="A39" s="39"/>
      <c r="B39" s="12">
        <v>99</v>
      </c>
      <c r="C39" s="36" t="s">
        <v>35</v>
      </c>
      <c r="D39" s="36"/>
      <c r="E39" s="15">
        <f>VLOOKUP(C39,RA!B8:D74,3,0)</f>
        <v>18702.294999999998</v>
      </c>
      <c r="F39" s="25">
        <f>VLOOKUP(C39,RA!B8:I78,8,0)</f>
        <v>2176.9904000000001</v>
      </c>
      <c r="G39" s="16">
        <f t="shared" si="0"/>
        <v>16525.304599999999</v>
      </c>
      <c r="H39" s="27">
        <f>RA!J43</f>
        <v>11.6402313192044</v>
      </c>
      <c r="I39" s="20">
        <f>VLOOKUP(B39,RMS!B:D,3,FALSE)</f>
        <v>18702.294985250701</v>
      </c>
      <c r="J39" s="21">
        <f>VLOOKUP(B39,RMS!B:E,4,FALSE)</f>
        <v>16525.3051357689</v>
      </c>
      <c r="K39" s="22">
        <f t="shared" si="1"/>
        <v>1.474929740652442E-5</v>
      </c>
      <c r="L39" s="22">
        <f t="shared" si="2"/>
        <v>-5.357689005904831E-4</v>
      </c>
    </row>
  </sheetData>
  <mergeCells count="39"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workbookViewId="0">
      <selection sqref="A1:W43"/>
    </sheetView>
  </sheetViews>
  <sheetFormatPr defaultRowHeight="11.25" x14ac:dyDescent="0.15"/>
  <cols>
    <col min="1" max="1" width="7.75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6" width="9.25" style="34" bestFit="1" customWidth="1"/>
    <col min="17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 x14ac:dyDescent="0.2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54" t="s">
        <v>47</v>
      </c>
      <c r="W1" s="44"/>
    </row>
    <row r="2" spans="1:23" ht="12.75" x14ac:dyDescent="0.2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54"/>
      <c r="W2" s="44"/>
    </row>
    <row r="3" spans="1:23" ht="23.25" thickBot="1" x14ac:dyDescent="0.2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55" t="s">
        <v>48</v>
      </c>
      <c r="W3" s="44"/>
    </row>
    <row r="4" spans="1:23" ht="15" thickTop="1" thickBot="1" x14ac:dyDescent="0.2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53"/>
      <c r="W4" s="44"/>
    </row>
    <row r="5" spans="1:23" ht="15" thickTop="1" thickBot="1" x14ac:dyDescent="0.25">
      <c r="A5" s="56"/>
      <c r="B5" s="57"/>
      <c r="C5" s="58"/>
      <c r="D5" s="59" t="s">
        <v>0</v>
      </c>
      <c r="E5" s="59" t="s">
        <v>60</v>
      </c>
      <c r="F5" s="59" t="s">
        <v>61</v>
      </c>
      <c r="G5" s="59" t="s">
        <v>49</v>
      </c>
      <c r="H5" s="59" t="s">
        <v>50</v>
      </c>
      <c r="I5" s="59" t="s">
        <v>1</v>
      </c>
      <c r="J5" s="59" t="s">
        <v>2</v>
      </c>
      <c r="K5" s="59" t="s">
        <v>51</v>
      </c>
      <c r="L5" s="59" t="s">
        <v>52</v>
      </c>
      <c r="M5" s="59" t="s">
        <v>53</v>
      </c>
      <c r="N5" s="59" t="s">
        <v>54</v>
      </c>
      <c r="O5" s="59" t="s">
        <v>55</v>
      </c>
      <c r="P5" s="59" t="s">
        <v>62</v>
      </c>
      <c r="Q5" s="59" t="s">
        <v>63</v>
      </c>
      <c r="R5" s="59" t="s">
        <v>56</v>
      </c>
      <c r="S5" s="59" t="s">
        <v>57</v>
      </c>
      <c r="T5" s="59" t="s">
        <v>58</v>
      </c>
      <c r="U5" s="60" t="s">
        <v>59</v>
      </c>
      <c r="V5" s="53"/>
      <c r="W5" s="53"/>
    </row>
    <row r="6" spans="1:23" ht="14.25" thickBot="1" x14ac:dyDescent="0.2">
      <c r="A6" s="61" t="s">
        <v>3</v>
      </c>
      <c r="B6" s="45" t="s">
        <v>4</v>
      </c>
      <c r="C6" s="46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  <c r="V6" s="53"/>
      <c r="W6" s="53"/>
    </row>
    <row r="7" spans="1:23" ht="14.25" thickBot="1" x14ac:dyDescent="0.2">
      <c r="A7" s="47" t="s">
        <v>5</v>
      </c>
      <c r="B7" s="48"/>
      <c r="C7" s="49"/>
      <c r="D7" s="63">
        <v>12915371.566</v>
      </c>
      <c r="E7" s="63">
        <v>15538528</v>
      </c>
      <c r="F7" s="64">
        <v>83.1183723837934</v>
      </c>
      <c r="G7" s="63">
        <v>17831465.084399998</v>
      </c>
      <c r="H7" s="64">
        <v>-27.569767796034199</v>
      </c>
      <c r="I7" s="63">
        <v>1511127.4021999999</v>
      </c>
      <c r="J7" s="64">
        <v>11.700223988739699</v>
      </c>
      <c r="K7" s="63">
        <v>2018805.8903000001</v>
      </c>
      <c r="L7" s="64">
        <v>11.3215929299392</v>
      </c>
      <c r="M7" s="64">
        <v>-0.25147464178666401</v>
      </c>
      <c r="N7" s="63">
        <v>334782626.75440001</v>
      </c>
      <c r="O7" s="63">
        <v>2959772826.2179999</v>
      </c>
      <c r="P7" s="63">
        <v>812449</v>
      </c>
      <c r="Q7" s="63">
        <v>1194502</v>
      </c>
      <c r="R7" s="64">
        <v>-31.984291361588301</v>
      </c>
      <c r="S7" s="63">
        <v>15.896839759788</v>
      </c>
      <c r="T7" s="63">
        <v>16.5389640209895</v>
      </c>
      <c r="U7" s="65">
        <v>-4.0393202102080101</v>
      </c>
      <c r="V7" s="53"/>
      <c r="W7" s="53"/>
    </row>
    <row r="8" spans="1:23" ht="14.25" thickBot="1" x14ac:dyDescent="0.2">
      <c r="A8" s="50">
        <v>41778</v>
      </c>
      <c r="B8" s="40" t="s">
        <v>6</v>
      </c>
      <c r="C8" s="41"/>
      <c r="D8" s="66">
        <v>458931.04460000002</v>
      </c>
      <c r="E8" s="66">
        <v>446875</v>
      </c>
      <c r="F8" s="67">
        <v>102.697856134266</v>
      </c>
      <c r="G8" s="66">
        <v>535755.67749999999</v>
      </c>
      <c r="H8" s="67">
        <v>-14.3394902054024</v>
      </c>
      <c r="I8" s="66">
        <v>110882.3573</v>
      </c>
      <c r="J8" s="67">
        <v>24.1610060170682</v>
      </c>
      <c r="K8" s="66">
        <v>111120.68580000001</v>
      </c>
      <c r="L8" s="67">
        <v>20.740925475306799</v>
      </c>
      <c r="M8" s="67">
        <v>-2.1447716803060001E-3</v>
      </c>
      <c r="N8" s="66">
        <v>10923197.2677</v>
      </c>
      <c r="O8" s="66">
        <v>116256190.01880001</v>
      </c>
      <c r="P8" s="66">
        <v>20855</v>
      </c>
      <c r="Q8" s="66">
        <v>30418</v>
      </c>
      <c r="R8" s="67">
        <v>-31.438621868630399</v>
      </c>
      <c r="S8" s="66">
        <v>22.0058041045313</v>
      </c>
      <c r="T8" s="66">
        <v>21.966036360050001</v>
      </c>
      <c r="U8" s="68">
        <v>0.18071479820694999</v>
      </c>
      <c r="V8" s="53"/>
      <c r="W8" s="53"/>
    </row>
    <row r="9" spans="1:23" ht="12" customHeight="1" thickBot="1" x14ac:dyDescent="0.2">
      <c r="A9" s="51"/>
      <c r="B9" s="40" t="s">
        <v>7</v>
      </c>
      <c r="C9" s="41"/>
      <c r="D9" s="66">
        <v>65154.332499999997</v>
      </c>
      <c r="E9" s="66">
        <v>68316</v>
      </c>
      <c r="F9" s="67">
        <v>95.371995579366498</v>
      </c>
      <c r="G9" s="66">
        <v>117803.3702</v>
      </c>
      <c r="H9" s="67">
        <v>-44.692301765743501</v>
      </c>
      <c r="I9" s="66">
        <v>14917.646000000001</v>
      </c>
      <c r="J9" s="67">
        <v>22.895861913710799</v>
      </c>
      <c r="K9" s="66">
        <v>26285.2042</v>
      </c>
      <c r="L9" s="67">
        <v>22.3127777714461</v>
      </c>
      <c r="M9" s="67">
        <v>-0.43246984552625201</v>
      </c>
      <c r="N9" s="66">
        <v>1892709.2123</v>
      </c>
      <c r="O9" s="66">
        <v>19580913.098099999</v>
      </c>
      <c r="P9" s="66">
        <v>3819</v>
      </c>
      <c r="Q9" s="66">
        <v>7972</v>
      </c>
      <c r="R9" s="67">
        <v>-52.094831911690903</v>
      </c>
      <c r="S9" s="66">
        <v>17.060574103168399</v>
      </c>
      <c r="T9" s="66">
        <v>17.4695110010035</v>
      </c>
      <c r="U9" s="68">
        <v>-2.3969703209412798</v>
      </c>
      <c r="V9" s="53"/>
      <c r="W9" s="53"/>
    </row>
    <row r="10" spans="1:23" ht="14.25" thickBot="1" x14ac:dyDescent="0.2">
      <c r="A10" s="51"/>
      <c r="B10" s="40" t="s">
        <v>8</v>
      </c>
      <c r="C10" s="41"/>
      <c r="D10" s="66">
        <v>96408.710800000001</v>
      </c>
      <c r="E10" s="66">
        <v>113830</v>
      </c>
      <c r="F10" s="67">
        <v>84.695344636738994</v>
      </c>
      <c r="G10" s="66">
        <v>165407.39610000001</v>
      </c>
      <c r="H10" s="67">
        <v>-41.714389396641998</v>
      </c>
      <c r="I10" s="66">
        <v>26607.1407</v>
      </c>
      <c r="J10" s="67">
        <v>27.598274553423401</v>
      </c>
      <c r="K10" s="66">
        <v>39704.998500000002</v>
      </c>
      <c r="L10" s="67">
        <v>24.004367057441399</v>
      </c>
      <c r="M10" s="67">
        <v>-0.32987931733582598</v>
      </c>
      <c r="N10" s="66">
        <v>2906466.0049000001</v>
      </c>
      <c r="O10" s="66">
        <v>27895787.492800001</v>
      </c>
      <c r="P10" s="66">
        <v>75028</v>
      </c>
      <c r="Q10" s="66">
        <v>113138</v>
      </c>
      <c r="R10" s="67">
        <v>-33.684526861001601</v>
      </c>
      <c r="S10" s="66">
        <v>1.2849697552913599</v>
      </c>
      <c r="T10" s="66">
        <v>1.66817399724231</v>
      </c>
      <c r="U10" s="68">
        <v>-29.822043699702402</v>
      </c>
      <c r="V10" s="53"/>
      <c r="W10" s="53"/>
    </row>
    <row r="11" spans="1:23" ht="14.25" thickBot="1" x14ac:dyDescent="0.2">
      <c r="A11" s="51"/>
      <c r="B11" s="40" t="s">
        <v>9</v>
      </c>
      <c r="C11" s="41"/>
      <c r="D11" s="66">
        <v>51472.330199999997</v>
      </c>
      <c r="E11" s="66">
        <v>50915</v>
      </c>
      <c r="F11" s="67">
        <v>101.09462869488399</v>
      </c>
      <c r="G11" s="66">
        <v>63642.745799999997</v>
      </c>
      <c r="H11" s="67">
        <v>-19.123020930376001</v>
      </c>
      <c r="I11" s="66">
        <v>9365.3343999999997</v>
      </c>
      <c r="J11" s="67">
        <v>18.194891048472499</v>
      </c>
      <c r="K11" s="66">
        <v>7679.8127999999997</v>
      </c>
      <c r="L11" s="67">
        <v>12.0670670371988</v>
      </c>
      <c r="M11" s="67">
        <v>0.219474308019591</v>
      </c>
      <c r="N11" s="66">
        <v>1136168.1447000001</v>
      </c>
      <c r="O11" s="66">
        <v>11918311.4333</v>
      </c>
      <c r="P11" s="66">
        <v>2576</v>
      </c>
      <c r="Q11" s="66">
        <v>3798</v>
      </c>
      <c r="R11" s="67">
        <v>-32.174828857293299</v>
      </c>
      <c r="S11" s="66">
        <v>19.981494642857101</v>
      </c>
      <c r="T11" s="66">
        <v>19.3329989994734</v>
      </c>
      <c r="U11" s="68">
        <v>3.2454811563136001</v>
      </c>
      <c r="V11" s="53"/>
      <c r="W11" s="53"/>
    </row>
    <row r="12" spans="1:23" ht="14.25" thickBot="1" x14ac:dyDescent="0.2">
      <c r="A12" s="51"/>
      <c r="B12" s="40" t="s">
        <v>10</v>
      </c>
      <c r="C12" s="41"/>
      <c r="D12" s="66">
        <v>117361.3542</v>
      </c>
      <c r="E12" s="66">
        <v>137622</v>
      </c>
      <c r="F12" s="67">
        <v>85.278047259885795</v>
      </c>
      <c r="G12" s="66">
        <v>173502.98430000001</v>
      </c>
      <c r="H12" s="67">
        <v>-32.357731670440202</v>
      </c>
      <c r="I12" s="66">
        <v>10486.067300000001</v>
      </c>
      <c r="J12" s="67">
        <v>8.9348554057499108</v>
      </c>
      <c r="K12" s="66">
        <v>23259.306499999999</v>
      </c>
      <c r="L12" s="67">
        <v>13.4057097598868</v>
      </c>
      <c r="M12" s="67">
        <v>-0.54916681200275697</v>
      </c>
      <c r="N12" s="66">
        <v>3987060.9334999998</v>
      </c>
      <c r="O12" s="66">
        <v>34742944.595899999</v>
      </c>
      <c r="P12" s="66">
        <v>1222</v>
      </c>
      <c r="Q12" s="66">
        <v>1853</v>
      </c>
      <c r="R12" s="67">
        <v>-34.0528872099298</v>
      </c>
      <c r="S12" s="66">
        <v>96.040388052373203</v>
      </c>
      <c r="T12" s="66">
        <v>89.142974959525105</v>
      </c>
      <c r="U12" s="68">
        <v>7.1817838648118997</v>
      </c>
      <c r="V12" s="53"/>
      <c r="W12" s="53"/>
    </row>
    <row r="13" spans="1:23" ht="14.25" thickBot="1" x14ac:dyDescent="0.2">
      <c r="A13" s="51"/>
      <c r="B13" s="40" t="s">
        <v>11</v>
      </c>
      <c r="C13" s="41"/>
      <c r="D13" s="66">
        <v>203344.9203</v>
      </c>
      <c r="E13" s="66">
        <v>221563</v>
      </c>
      <c r="F13" s="67">
        <v>91.777472005704894</v>
      </c>
      <c r="G13" s="66">
        <v>285097.79149999999</v>
      </c>
      <c r="H13" s="67">
        <v>-28.675378637578799</v>
      </c>
      <c r="I13" s="66">
        <v>49886.010999999999</v>
      </c>
      <c r="J13" s="67">
        <v>24.532705772242501</v>
      </c>
      <c r="K13" s="66">
        <v>68579.341700000004</v>
      </c>
      <c r="L13" s="67">
        <v>24.054673078728499</v>
      </c>
      <c r="M13" s="67">
        <v>-0.27257961707730999</v>
      </c>
      <c r="N13" s="66">
        <v>5339222.9687000001</v>
      </c>
      <c r="O13" s="66">
        <v>56822044.293899998</v>
      </c>
      <c r="P13" s="66">
        <v>8971</v>
      </c>
      <c r="Q13" s="66">
        <v>12938</v>
      </c>
      <c r="R13" s="67">
        <v>-30.661616942340402</v>
      </c>
      <c r="S13" s="66">
        <v>22.666917879835001</v>
      </c>
      <c r="T13" s="66">
        <v>22.2106803369918</v>
      </c>
      <c r="U13" s="68">
        <v>2.0127903813914498</v>
      </c>
      <c r="V13" s="53"/>
      <c r="W13" s="53"/>
    </row>
    <row r="14" spans="1:23" ht="14.25" thickBot="1" x14ac:dyDescent="0.2">
      <c r="A14" s="51"/>
      <c r="B14" s="40" t="s">
        <v>12</v>
      </c>
      <c r="C14" s="41"/>
      <c r="D14" s="66">
        <v>134292.01879999999</v>
      </c>
      <c r="E14" s="66">
        <v>108368</v>
      </c>
      <c r="F14" s="67">
        <v>123.922208401004</v>
      </c>
      <c r="G14" s="66">
        <v>144778.22560000001</v>
      </c>
      <c r="H14" s="67">
        <v>-7.2429446876713302</v>
      </c>
      <c r="I14" s="66">
        <v>31078.032200000001</v>
      </c>
      <c r="J14" s="67">
        <v>23.1421289795965</v>
      </c>
      <c r="K14" s="66">
        <v>29937.3714</v>
      </c>
      <c r="L14" s="67">
        <v>20.678089730642501</v>
      </c>
      <c r="M14" s="67">
        <v>3.8101568262602997E-2</v>
      </c>
      <c r="N14" s="66">
        <v>2880743.5373</v>
      </c>
      <c r="O14" s="66">
        <v>25387557.925099999</v>
      </c>
      <c r="P14" s="66">
        <v>2719</v>
      </c>
      <c r="Q14" s="66">
        <v>2870</v>
      </c>
      <c r="R14" s="67">
        <v>-5.2613240418118403</v>
      </c>
      <c r="S14" s="66">
        <v>49.390223905847698</v>
      </c>
      <c r="T14" s="66">
        <v>51.083242682926802</v>
      </c>
      <c r="U14" s="68">
        <v>-3.4278418747533701</v>
      </c>
      <c r="V14" s="53"/>
      <c r="W14" s="53"/>
    </row>
    <row r="15" spans="1:23" ht="14.25" thickBot="1" x14ac:dyDescent="0.2">
      <c r="A15" s="51"/>
      <c r="B15" s="40" t="s">
        <v>13</v>
      </c>
      <c r="C15" s="41"/>
      <c r="D15" s="66">
        <v>86529.776500000007</v>
      </c>
      <c r="E15" s="66">
        <v>86659</v>
      </c>
      <c r="F15" s="67">
        <v>99.850882770398897</v>
      </c>
      <c r="G15" s="66">
        <v>102102.3428</v>
      </c>
      <c r="H15" s="67">
        <v>-15.2519186856504</v>
      </c>
      <c r="I15" s="66">
        <v>16529.417300000001</v>
      </c>
      <c r="J15" s="67">
        <v>19.102577134242299</v>
      </c>
      <c r="K15" s="66">
        <v>25476.6325</v>
      </c>
      <c r="L15" s="67">
        <v>24.9520547730272</v>
      </c>
      <c r="M15" s="67">
        <v>-0.35119300794561498</v>
      </c>
      <c r="N15" s="66">
        <v>2524962.8561</v>
      </c>
      <c r="O15" s="66">
        <v>19805382.8484</v>
      </c>
      <c r="P15" s="66">
        <v>3251</v>
      </c>
      <c r="Q15" s="66">
        <v>4673</v>
      </c>
      <c r="R15" s="67">
        <v>-30.4301305371282</v>
      </c>
      <c r="S15" s="66">
        <v>26.6163569670871</v>
      </c>
      <c r="T15" s="66">
        <v>27.080094115129501</v>
      </c>
      <c r="U15" s="68">
        <v>-1.7423013548242501</v>
      </c>
      <c r="V15" s="53"/>
      <c r="W15" s="53"/>
    </row>
    <row r="16" spans="1:23" ht="14.25" thickBot="1" x14ac:dyDescent="0.2">
      <c r="A16" s="51"/>
      <c r="B16" s="40" t="s">
        <v>14</v>
      </c>
      <c r="C16" s="41"/>
      <c r="D16" s="66">
        <v>669609.70830000006</v>
      </c>
      <c r="E16" s="66">
        <v>651173</v>
      </c>
      <c r="F16" s="67">
        <v>102.831307240933</v>
      </c>
      <c r="G16" s="66">
        <v>1011087.7074</v>
      </c>
      <c r="H16" s="67">
        <v>-33.7733310968745</v>
      </c>
      <c r="I16" s="66">
        <v>1162.9892</v>
      </c>
      <c r="J16" s="67">
        <v>0.17368165150302101</v>
      </c>
      <c r="K16" s="66">
        <v>73236.792100000006</v>
      </c>
      <c r="L16" s="67">
        <v>7.2433668774717397</v>
      </c>
      <c r="M16" s="67">
        <v>-0.98412015099716499</v>
      </c>
      <c r="N16" s="66">
        <v>18155124.462400001</v>
      </c>
      <c r="O16" s="66">
        <v>147879762.67109999</v>
      </c>
      <c r="P16" s="66">
        <v>37664</v>
      </c>
      <c r="Q16" s="66">
        <v>64406</v>
      </c>
      <c r="R16" s="67">
        <v>-41.520976306555298</v>
      </c>
      <c r="S16" s="66">
        <v>17.778507548322001</v>
      </c>
      <c r="T16" s="66">
        <v>17.947797804552401</v>
      </c>
      <c r="U16" s="68">
        <v>-0.95221860310961204</v>
      </c>
      <c r="V16" s="53"/>
      <c r="W16" s="53"/>
    </row>
    <row r="17" spans="1:23" ht="12" thickBot="1" x14ac:dyDescent="0.2">
      <c r="A17" s="51"/>
      <c r="B17" s="40" t="s">
        <v>15</v>
      </c>
      <c r="C17" s="41"/>
      <c r="D17" s="66">
        <v>428526.07740000001</v>
      </c>
      <c r="E17" s="66">
        <v>1155090</v>
      </c>
      <c r="F17" s="67">
        <v>37.098934057086502</v>
      </c>
      <c r="G17" s="66">
        <v>373441.33470000001</v>
      </c>
      <c r="H17" s="67">
        <v>14.750574610133</v>
      </c>
      <c r="I17" s="66">
        <v>41781.397900000004</v>
      </c>
      <c r="J17" s="67">
        <v>9.7500245850849208</v>
      </c>
      <c r="K17" s="66">
        <v>59743.729299999999</v>
      </c>
      <c r="L17" s="67">
        <v>15.998156537222799</v>
      </c>
      <c r="M17" s="67">
        <v>-0.30065634687455001</v>
      </c>
      <c r="N17" s="66">
        <v>15076488.9936</v>
      </c>
      <c r="O17" s="66">
        <v>161298231.63280001</v>
      </c>
      <c r="P17" s="66">
        <v>10692</v>
      </c>
      <c r="Q17" s="66">
        <v>14259</v>
      </c>
      <c r="R17" s="67">
        <v>-25.015779507679401</v>
      </c>
      <c r="S17" s="66">
        <v>40.0791318181818</v>
      </c>
      <c r="T17" s="66">
        <v>33.301088112770898</v>
      </c>
      <c r="U17" s="68">
        <v>16.911653017234499</v>
      </c>
      <c r="V17" s="35"/>
      <c r="W17" s="35"/>
    </row>
    <row r="18" spans="1:23" ht="12" thickBot="1" x14ac:dyDescent="0.2">
      <c r="A18" s="51"/>
      <c r="B18" s="40" t="s">
        <v>16</v>
      </c>
      <c r="C18" s="41"/>
      <c r="D18" s="66">
        <v>1380252.1747000001</v>
      </c>
      <c r="E18" s="66">
        <v>1449139</v>
      </c>
      <c r="F18" s="67">
        <v>95.2463617844803</v>
      </c>
      <c r="G18" s="66">
        <v>2029313.2479999999</v>
      </c>
      <c r="H18" s="67">
        <v>-31.984272213256698</v>
      </c>
      <c r="I18" s="66">
        <v>209075.42989999999</v>
      </c>
      <c r="J18" s="67">
        <v>15.1476254652845</v>
      </c>
      <c r="K18" s="66">
        <v>359524.837</v>
      </c>
      <c r="L18" s="67">
        <v>17.716576647510301</v>
      </c>
      <c r="M18" s="67">
        <v>-0.41846735361985599</v>
      </c>
      <c r="N18" s="66">
        <v>33713101.377800003</v>
      </c>
      <c r="O18" s="66">
        <v>389773303.2877</v>
      </c>
      <c r="P18" s="66">
        <v>70724</v>
      </c>
      <c r="Q18" s="66">
        <v>120580</v>
      </c>
      <c r="R18" s="67">
        <v>-41.34682368552</v>
      </c>
      <c r="S18" s="66">
        <v>19.516036631129499</v>
      </c>
      <c r="T18" s="66">
        <v>19.486853151434701</v>
      </c>
      <c r="U18" s="68">
        <v>0.14953589320579699</v>
      </c>
      <c r="V18" s="35"/>
      <c r="W18" s="35"/>
    </row>
    <row r="19" spans="1:23" ht="12" thickBot="1" x14ac:dyDescent="0.2">
      <c r="A19" s="51"/>
      <c r="B19" s="40" t="s">
        <v>17</v>
      </c>
      <c r="C19" s="41"/>
      <c r="D19" s="66">
        <v>422510.05599999998</v>
      </c>
      <c r="E19" s="66">
        <v>521375</v>
      </c>
      <c r="F19" s="67">
        <v>81.037651594341895</v>
      </c>
      <c r="G19" s="66">
        <v>627881.94629999995</v>
      </c>
      <c r="H19" s="67">
        <v>-32.708678997735397</v>
      </c>
      <c r="I19" s="66">
        <v>56388.636299999998</v>
      </c>
      <c r="J19" s="67">
        <v>13.3461051398029</v>
      </c>
      <c r="K19" s="66">
        <v>62409.089</v>
      </c>
      <c r="L19" s="67">
        <v>9.9396215112993804</v>
      </c>
      <c r="M19" s="67">
        <v>-9.6467562601338E-2</v>
      </c>
      <c r="N19" s="66">
        <v>12389050.510199999</v>
      </c>
      <c r="O19" s="66">
        <v>122869147.7807</v>
      </c>
      <c r="P19" s="66">
        <v>9140</v>
      </c>
      <c r="Q19" s="66">
        <v>16039</v>
      </c>
      <c r="R19" s="67">
        <v>-43.013903609950702</v>
      </c>
      <c r="S19" s="66">
        <v>46.226483150984699</v>
      </c>
      <c r="T19" s="66">
        <v>43.342051331130399</v>
      </c>
      <c r="U19" s="68">
        <v>6.2397820972735403</v>
      </c>
      <c r="V19" s="35"/>
      <c r="W19" s="35"/>
    </row>
    <row r="20" spans="1:23" ht="12" thickBot="1" x14ac:dyDescent="0.2">
      <c r="A20" s="51"/>
      <c r="B20" s="40" t="s">
        <v>18</v>
      </c>
      <c r="C20" s="41"/>
      <c r="D20" s="66">
        <v>684080.7389</v>
      </c>
      <c r="E20" s="66">
        <v>713562</v>
      </c>
      <c r="F20" s="67">
        <v>95.868437346719702</v>
      </c>
      <c r="G20" s="66">
        <v>988382.20959999994</v>
      </c>
      <c r="H20" s="67">
        <v>-30.787833668429901</v>
      </c>
      <c r="I20" s="66">
        <v>64152.080499999996</v>
      </c>
      <c r="J20" s="67">
        <v>9.3778521820620693</v>
      </c>
      <c r="K20" s="66">
        <v>60371.842799999999</v>
      </c>
      <c r="L20" s="67">
        <v>6.1081474568863996</v>
      </c>
      <c r="M20" s="67">
        <v>6.2615907096345999E-2</v>
      </c>
      <c r="N20" s="66">
        <v>21695382.932399999</v>
      </c>
      <c r="O20" s="66">
        <v>172743102.18079999</v>
      </c>
      <c r="P20" s="66">
        <v>32489</v>
      </c>
      <c r="Q20" s="66">
        <v>45604</v>
      </c>
      <c r="R20" s="67">
        <v>-28.7584422419086</v>
      </c>
      <c r="S20" s="66">
        <v>21.055764686509299</v>
      </c>
      <c r="T20" s="66">
        <v>22.395056236295101</v>
      </c>
      <c r="U20" s="68">
        <v>-6.3606882472612503</v>
      </c>
      <c r="V20" s="35"/>
      <c r="W20" s="35"/>
    </row>
    <row r="21" spans="1:23" ht="12" thickBot="1" x14ac:dyDescent="0.2">
      <c r="A21" s="51"/>
      <c r="B21" s="40" t="s">
        <v>19</v>
      </c>
      <c r="C21" s="41"/>
      <c r="D21" s="66">
        <v>269039.05369999999</v>
      </c>
      <c r="E21" s="66">
        <v>282614</v>
      </c>
      <c r="F21" s="67">
        <v>95.196647618306301</v>
      </c>
      <c r="G21" s="66">
        <v>357787.5944</v>
      </c>
      <c r="H21" s="67">
        <v>-24.804812153654701</v>
      </c>
      <c r="I21" s="66">
        <v>37921.253199999999</v>
      </c>
      <c r="J21" s="67">
        <v>14.095073811211501</v>
      </c>
      <c r="K21" s="66">
        <v>52337.439400000003</v>
      </c>
      <c r="L21" s="67">
        <v>14.628075489248999</v>
      </c>
      <c r="M21" s="67">
        <v>-0.27544691458482001</v>
      </c>
      <c r="N21" s="66">
        <v>6935061.5628000004</v>
      </c>
      <c r="O21" s="66">
        <v>71086389.886899993</v>
      </c>
      <c r="P21" s="66">
        <v>24793</v>
      </c>
      <c r="Q21" s="66">
        <v>37364</v>
      </c>
      <c r="R21" s="67">
        <v>-33.644684723262998</v>
      </c>
      <c r="S21" s="66">
        <v>10.8514118380188</v>
      </c>
      <c r="T21" s="66">
        <v>10.769326156193101</v>
      </c>
      <c r="U21" s="68">
        <v>0.75645163091199796</v>
      </c>
      <c r="V21" s="35"/>
      <c r="W21" s="35"/>
    </row>
    <row r="22" spans="1:23" ht="12" thickBot="1" x14ac:dyDescent="0.2">
      <c r="A22" s="51"/>
      <c r="B22" s="40" t="s">
        <v>20</v>
      </c>
      <c r="C22" s="41"/>
      <c r="D22" s="66">
        <v>1024938.5152</v>
      </c>
      <c r="E22" s="66">
        <v>933094</v>
      </c>
      <c r="F22" s="67">
        <v>109.84300779985701</v>
      </c>
      <c r="G22" s="66">
        <v>1236118.6103999999</v>
      </c>
      <c r="H22" s="67">
        <v>-17.084128773990699</v>
      </c>
      <c r="I22" s="66">
        <v>120439.48360000001</v>
      </c>
      <c r="J22" s="67">
        <v>11.7508984015981</v>
      </c>
      <c r="K22" s="66">
        <v>126044.3447</v>
      </c>
      <c r="L22" s="67">
        <v>10.196784001109201</v>
      </c>
      <c r="M22" s="67">
        <v>-4.4467374663577003E-2</v>
      </c>
      <c r="N22" s="66">
        <v>23028129.4562</v>
      </c>
      <c r="O22" s="66">
        <v>196277264.4492</v>
      </c>
      <c r="P22" s="66">
        <v>60591</v>
      </c>
      <c r="Q22" s="66">
        <v>94961</v>
      </c>
      <c r="R22" s="67">
        <v>-36.193805878202603</v>
      </c>
      <c r="S22" s="66">
        <v>16.915689049528801</v>
      </c>
      <c r="T22" s="66">
        <v>16.449124206779601</v>
      </c>
      <c r="U22" s="68">
        <v>2.7581781704729398</v>
      </c>
      <c r="V22" s="35"/>
      <c r="W22" s="35"/>
    </row>
    <row r="23" spans="1:23" ht="12" thickBot="1" x14ac:dyDescent="0.2">
      <c r="A23" s="51"/>
      <c r="B23" s="40" t="s">
        <v>21</v>
      </c>
      <c r="C23" s="41"/>
      <c r="D23" s="66">
        <v>1947171.166</v>
      </c>
      <c r="E23" s="66">
        <v>2354514</v>
      </c>
      <c r="F23" s="67">
        <v>82.699494078183406</v>
      </c>
      <c r="G23" s="66">
        <v>2812652.4832000001</v>
      </c>
      <c r="H23" s="67">
        <v>-30.771000767763802</v>
      </c>
      <c r="I23" s="66">
        <v>113016.0367</v>
      </c>
      <c r="J23" s="67">
        <v>5.8041141258354099</v>
      </c>
      <c r="K23" s="66">
        <v>254998.4535</v>
      </c>
      <c r="L23" s="67">
        <v>9.0661201489735497</v>
      </c>
      <c r="M23" s="67">
        <v>-0.55679716818361003</v>
      </c>
      <c r="N23" s="66">
        <v>50112156.2918</v>
      </c>
      <c r="O23" s="66">
        <v>407499713.93290001</v>
      </c>
      <c r="P23" s="66">
        <v>68618</v>
      </c>
      <c r="Q23" s="66">
        <v>107650</v>
      </c>
      <c r="R23" s="67">
        <v>-36.258244310264701</v>
      </c>
      <c r="S23" s="66">
        <v>28.376973476347299</v>
      </c>
      <c r="T23" s="66">
        <v>28.598958898281499</v>
      </c>
      <c r="U23" s="68">
        <v>-0.78227307122509804</v>
      </c>
      <c r="V23" s="35"/>
      <c r="W23" s="35"/>
    </row>
    <row r="24" spans="1:23" ht="12" thickBot="1" x14ac:dyDescent="0.2">
      <c r="A24" s="51"/>
      <c r="B24" s="40" t="s">
        <v>22</v>
      </c>
      <c r="C24" s="41"/>
      <c r="D24" s="66">
        <v>196734.70569999999</v>
      </c>
      <c r="E24" s="66">
        <v>215211</v>
      </c>
      <c r="F24" s="67">
        <v>91.414800219319602</v>
      </c>
      <c r="G24" s="66">
        <v>266681.6911</v>
      </c>
      <c r="H24" s="67">
        <v>-26.228641760701699</v>
      </c>
      <c r="I24" s="66">
        <v>37872.934500000003</v>
      </c>
      <c r="J24" s="67">
        <v>19.2507643047751</v>
      </c>
      <c r="K24" s="66">
        <v>25348.393800000002</v>
      </c>
      <c r="L24" s="67">
        <v>9.5051121415361397</v>
      </c>
      <c r="M24" s="67">
        <v>0.49409602828562699</v>
      </c>
      <c r="N24" s="66">
        <v>4961992.4704</v>
      </c>
      <c r="O24" s="66">
        <v>46858154.328500003</v>
      </c>
      <c r="P24" s="66">
        <v>23436</v>
      </c>
      <c r="Q24" s="66">
        <v>35227</v>
      </c>
      <c r="R24" s="67">
        <v>-33.471484940528597</v>
      </c>
      <c r="S24" s="66">
        <v>8.3945513611537805</v>
      </c>
      <c r="T24" s="66">
        <v>8.7096910154143199</v>
      </c>
      <c r="U24" s="68">
        <v>-3.7540976366987202</v>
      </c>
      <c r="V24" s="35"/>
      <c r="W24" s="35"/>
    </row>
    <row r="25" spans="1:23" ht="12" thickBot="1" x14ac:dyDescent="0.2">
      <c r="A25" s="51"/>
      <c r="B25" s="40" t="s">
        <v>23</v>
      </c>
      <c r="C25" s="41"/>
      <c r="D25" s="66">
        <v>172686.47640000001</v>
      </c>
      <c r="E25" s="66">
        <v>173686</v>
      </c>
      <c r="F25" s="67">
        <v>99.424522644312205</v>
      </c>
      <c r="G25" s="66">
        <v>242947.1838</v>
      </c>
      <c r="H25" s="67">
        <v>-28.920157172038</v>
      </c>
      <c r="I25" s="66">
        <v>14022.295899999999</v>
      </c>
      <c r="J25" s="67">
        <v>8.1200891884084996</v>
      </c>
      <c r="K25" s="66">
        <v>23592.354500000001</v>
      </c>
      <c r="L25" s="67">
        <v>9.71089852987215</v>
      </c>
      <c r="M25" s="67">
        <v>-0.40564237028567901</v>
      </c>
      <c r="N25" s="66">
        <v>4301541.7790000001</v>
      </c>
      <c r="O25" s="66">
        <v>47563860.102600001</v>
      </c>
      <c r="P25" s="66">
        <v>16013</v>
      </c>
      <c r="Q25" s="66">
        <v>23408</v>
      </c>
      <c r="R25" s="67">
        <v>-31.5917634996582</v>
      </c>
      <c r="S25" s="66">
        <v>10.7841426590895</v>
      </c>
      <c r="T25" s="66">
        <v>11.274958770505799</v>
      </c>
      <c r="U25" s="68">
        <v>-4.5512761369363801</v>
      </c>
      <c r="V25" s="35"/>
      <c r="W25" s="35"/>
    </row>
    <row r="26" spans="1:23" ht="12" thickBot="1" x14ac:dyDescent="0.2">
      <c r="A26" s="51"/>
      <c r="B26" s="40" t="s">
        <v>24</v>
      </c>
      <c r="C26" s="41"/>
      <c r="D26" s="66">
        <v>538790.77480000001</v>
      </c>
      <c r="E26" s="66">
        <v>486846</v>
      </c>
      <c r="F26" s="67">
        <v>110.669652169269</v>
      </c>
      <c r="G26" s="66">
        <v>569317.32299999997</v>
      </c>
      <c r="H26" s="67">
        <v>-5.36195667455564</v>
      </c>
      <c r="I26" s="66">
        <v>102633.94070000001</v>
      </c>
      <c r="J26" s="67">
        <v>19.048941722897499</v>
      </c>
      <c r="K26" s="66">
        <v>119888.2827</v>
      </c>
      <c r="L26" s="67">
        <v>21.058253079012701</v>
      </c>
      <c r="M26" s="67">
        <v>-0.143920169773188</v>
      </c>
      <c r="N26" s="66">
        <v>10597720.1713</v>
      </c>
      <c r="O26" s="66">
        <v>95800563.974900007</v>
      </c>
      <c r="P26" s="66">
        <v>35671</v>
      </c>
      <c r="Q26" s="66">
        <v>50601</v>
      </c>
      <c r="R26" s="67">
        <v>-29.505345744155299</v>
      </c>
      <c r="S26" s="66">
        <v>15.104448285722301</v>
      </c>
      <c r="T26" s="66">
        <v>13.165439722535099</v>
      </c>
      <c r="U26" s="68">
        <v>12.837334581893</v>
      </c>
      <c r="V26" s="35"/>
      <c r="W26" s="35"/>
    </row>
    <row r="27" spans="1:23" ht="12" thickBot="1" x14ac:dyDescent="0.2">
      <c r="A27" s="51"/>
      <c r="B27" s="40" t="s">
        <v>25</v>
      </c>
      <c r="C27" s="41"/>
      <c r="D27" s="66">
        <v>223278.9326</v>
      </c>
      <c r="E27" s="66">
        <v>249673</v>
      </c>
      <c r="F27" s="67">
        <v>89.428545577615495</v>
      </c>
      <c r="G27" s="66">
        <v>316284.52889999998</v>
      </c>
      <c r="H27" s="67">
        <v>-29.405673626674801</v>
      </c>
      <c r="I27" s="66">
        <v>72748.081600000005</v>
      </c>
      <c r="J27" s="67">
        <v>32.581704307198002</v>
      </c>
      <c r="K27" s="66">
        <v>42175.01</v>
      </c>
      <c r="L27" s="67">
        <v>13.3345156485142</v>
      </c>
      <c r="M27" s="67">
        <v>0.72490964673156</v>
      </c>
      <c r="N27" s="66">
        <v>5177402.8229</v>
      </c>
      <c r="O27" s="66">
        <v>40501385.644400001</v>
      </c>
      <c r="P27" s="66">
        <v>31753</v>
      </c>
      <c r="Q27" s="66">
        <v>47541</v>
      </c>
      <c r="R27" s="67">
        <v>-33.209229927851702</v>
      </c>
      <c r="S27" s="66">
        <v>7.0317429093313999</v>
      </c>
      <c r="T27" s="66">
        <v>7.2037281125765098</v>
      </c>
      <c r="U27" s="68">
        <v>-2.44584031957256</v>
      </c>
      <c r="V27" s="35"/>
      <c r="W27" s="35"/>
    </row>
    <row r="28" spans="1:23" ht="12" thickBot="1" x14ac:dyDescent="0.2">
      <c r="A28" s="51"/>
      <c r="B28" s="40" t="s">
        <v>26</v>
      </c>
      <c r="C28" s="41"/>
      <c r="D28" s="66">
        <v>752674.87490000005</v>
      </c>
      <c r="E28" s="66">
        <v>787803</v>
      </c>
      <c r="F28" s="67">
        <v>95.541001354399498</v>
      </c>
      <c r="G28" s="66">
        <v>942947.76269999996</v>
      </c>
      <c r="H28" s="67">
        <v>-20.1785184001264</v>
      </c>
      <c r="I28" s="66">
        <v>15492.5031</v>
      </c>
      <c r="J28" s="67">
        <v>2.0583260603801001</v>
      </c>
      <c r="K28" s="66">
        <v>43880.8632</v>
      </c>
      <c r="L28" s="67">
        <v>4.6535836804313799</v>
      </c>
      <c r="M28" s="67">
        <v>-0.64694169689897996</v>
      </c>
      <c r="N28" s="66">
        <v>17163667.162900001</v>
      </c>
      <c r="O28" s="66">
        <v>137458939.00060001</v>
      </c>
      <c r="P28" s="66">
        <v>44620</v>
      </c>
      <c r="Q28" s="66">
        <v>55394</v>
      </c>
      <c r="R28" s="67">
        <v>-19.449759901794401</v>
      </c>
      <c r="S28" s="66">
        <v>16.868553897355401</v>
      </c>
      <c r="T28" s="66">
        <v>17.937591031519698</v>
      </c>
      <c r="U28" s="68">
        <v>-6.3374557218672596</v>
      </c>
      <c r="V28" s="35"/>
      <c r="W28" s="35"/>
    </row>
    <row r="29" spans="1:23" ht="12" thickBot="1" x14ac:dyDescent="0.2">
      <c r="A29" s="51"/>
      <c r="B29" s="40" t="s">
        <v>27</v>
      </c>
      <c r="C29" s="41"/>
      <c r="D29" s="66">
        <v>628809.92790000001</v>
      </c>
      <c r="E29" s="66">
        <v>693749</v>
      </c>
      <c r="F29" s="67">
        <v>90.639399537873203</v>
      </c>
      <c r="G29" s="66">
        <v>737448.17240000004</v>
      </c>
      <c r="H29" s="67">
        <v>-14.7316446858144</v>
      </c>
      <c r="I29" s="66">
        <v>102254.65210000001</v>
      </c>
      <c r="J29" s="67">
        <v>16.261615404434501</v>
      </c>
      <c r="K29" s="66">
        <v>67300.520300000004</v>
      </c>
      <c r="L29" s="67">
        <v>9.1261356145168495</v>
      </c>
      <c r="M29" s="67">
        <v>0.51937387176485195</v>
      </c>
      <c r="N29" s="66">
        <v>14683566.3774</v>
      </c>
      <c r="O29" s="66">
        <v>100631214.0623</v>
      </c>
      <c r="P29" s="66">
        <v>105967</v>
      </c>
      <c r="Q29" s="66">
        <v>125806</v>
      </c>
      <c r="R29" s="67">
        <v>-15.769518146988201</v>
      </c>
      <c r="S29" s="66">
        <v>5.9340165136316001</v>
      </c>
      <c r="T29" s="66">
        <v>6.0259672376516198</v>
      </c>
      <c r="U29" s="68">
        <v>-1.54955288393268</v>
      </c>
      <c r="V29" s="35"/>
      <c r="W29" s="35"/>
    </row>
    <row r="30" spans="1:23" ht="12" thickBot="1" x14ac:dyDescent="0.2">
      <c r="A30" s="51"/>
      <c r="B30" s="40" t="s">
        <v>28</v>
      </c>
      <c r="C30" s="41"/>
      <c r="D30" s="66">
        <v>999426.43429999996</v>
      </c>
      <c r="E30" s="66">
        <v>1196110</v>
      </c>
      <c r="F30" s="67">
        <v>83.556398182441399</v>
      </c>
      <c r="G30" s="66">
        <v>1481972.7439999999</v>
      </c>
      <c r="H30" s="67">
        <v>-32.561078579458702</v>
      </c>
      <c r="I30" s="66">
        <v>132716.1084</v>
      </c>
      <c r="J30" s="67">
        <v>13.2792273493301</v>
      </c>
      <c r="K30" s="66">
        <v>202655.2188</v>
      </c>
      <c r="L30" s="67">
        <v>13.674692710812799</v>
      </c>
      <c r="M30" s="67">
        <v>-0.34511378889789501</v>
      </c>
      <c r="N30" s="66">
        <v>26104546.576499999</v>
      </c>
      <c r="O30" s="66">
        <v>174251861.0043</v>
      </c>
      <c r="P30" s="66">
        <v>55946</v>
      </c>
      <c r="Q30" s="66">
        <v>80174</v>
      </c>
      <c r="R30" s="67">
        <v>-30.219273081048701</v>
      </c>
      <c r="S30" s="66">
        <v>17.864126734708499</v>
      </c>
      <c r="T30" s="66">
        <v>19.980129377354299</v>
      </c>
      <c r="U30" s="68">
        <v>-11.844982260087599</v>
      </c>
      <c r="V30" s="35"/>
      <c r="W30" s="35"/>
    </row>
    <row r="31" spans="1:23" ht="12" thickBot="1" x14ac:dyDescent="0.2">
      <c r="A31" s="51"/>
      <c r="B31" s="40" t="s">
        <v>29</v>
      </c>
      <c r="C31" s="41"/>
      <c r="D31" s="66">
        <v>642551.32059999998</v>
      </c>
      <c r="E31" s="66">
        <v>780420</v>
      </c>
      <c r="F31" s="67">
        <v>82.334040721662703</v>
      </c>
      <c r="G31" s="66">
        <v>1115653.7908999999</v>
      </c>
      <c r="H31" s="67">
        <v>-42.405849750068803</v>
      </c>
      <c r="I31" s="66">
        <v>35262.575400000002</v>
      </c>
      <c r="J31" s="67">
        <v>5.48790022983263</v>
      </c>
      <c r="K31" s="66">
        <v>-3941.1976</v>
      </c>
      <c r="L31" s="67">
        <v>-0.35326349734541101</v>
      </c>
      <c r="M31" s="67">
        <v>-9.9471726563519702</v>
      </c>
      <c r="N31" s="66">
        <v>20102341.810199998</v>
      </c>
      <c r="O31" s="66">
        <v>156916326.89579999</v>
      </c>
      <c r="P31" s="66">
        <v>28214</v>
      </c>
      <c r="Q31" s="66">
        <v>47527</v>
      </c>
      <c r="R31" s="67">
        <v>-40.635849096303197</v>
      </c>
      <c r="S31" s="66">
        <v>22.774201481534</v>
      </c>
      <c r="T31" s="66">
        <v>25.463814244534699</v>
      </c>
      <c r="U31" s="68">
        <v>-11.809910284589</v>
      </c>
      <c r="V31" s="35"/>
      <c r="W31" s="35"/>
    </row>
    <row r="32" spans="1:23" ht="12" thickBot="1" x14ac:dyDescent="0.2">
      <c r="A32" s="51"/>
      <c r="B32" s="40" t="s">
        <v>30</v>
      </c>
      <c r="C32" s="41"/>
      <c r="D32" s="66">
        <v>131741.87650000001</v>
      </c>
      <c r="E32" s="66">
        <v>135709</v>
      </c>
      <c r="F32" s="67">
        <v>97.076742515234798</v>
      </c>
      <c r="G32" s="66">
        <v>173765.71249999999</v>
      </c>
      <c r="H32" s="67">
        <v>-24.184193415027099</v>
      </c>
      <c r="I32" s="66">
        <v>41567.22</v>
      </c>
      <c r="J32" s="67">
        <v>31.552017554570099</v>
      </c>
      <c r="K32" s="66">
        <v>40411.181100000002</v>
      </c>
      <c r="L32" s="67">
        <v>23.256130636243899</v>
      </c>
      <c r="M32" s="67">
        <v>2.8606907012672999E-2</v>
      </c>
      <c r="N32" s="66">
        <v>2783484.9537</v>
      </c>
      <c r="O32" s="66">
        <v>23047201.742199998</v>
      </c>
      <c r="P32" s="66">
        <v>26725</v>
      </c>
      <c r="Q32" s="66">
        <v>35029</v>
      </c>
      <c r="R32" s="67">
        <v>-23.7060721116789</v>
      </c>
      <c r="S32" s="66">
        <v>4.9295370065481796</v>
      </c>
      <c r="T32" s="66">
        <v>5.4015438065602801</v>
      </c>
      <c r="U32" s="68">
        <v>-9.5750736709169697</v>
      </c>
      <c r="V32" s="35"/>
      <c r="W32" s="35"/>
    </row>
    <row r="33" spans="1:23" ht="12" thickBot="1" x14ac:dyDescent="0.2">
      <c r="A33" s="51"/>
      <c r="B33" s="40" t="s">
        <v>31</v>
      </c>
      <c r="C33" s="41"/>
      <c r="D33" s="69"/>
      <c r="E33" s="69"/>
      <c r="F33" s="69"/>
      <c r="G33" s="66">
        <v>194.3595</v>
      </c>
      <c r="H33" s="69"/>
      <c r="I33" s="69"/>
      <c r="J33" s="69"/>
      <c r="K33" s="66">
        <v>40.1995</v>
      </c>
      <c r="L33" s="67">
        <v>20.683064115723699</v>
      </c>
      <c r="M33" s="69"/>
      <c r="N33" s="66">
        <v>95.412899999999993</v>
      </c>
      <c r="O33" s="66">
        <v>4794.3296</v>
      </c>
      <c r="P33" s="69"/>
      <c r="Q33" s="69"/>
      <c r="R33" s="69"/>
      <c r="S33" s="69"/>
      <c r="T33" s="69"/>
      <c r="U33" s="70"/>
      <c r="V33" s="35"/>
      <c r="W33" s="35"/>
    </row>
    <row r="34" spans="1:23" ht="12" thickBot="1" x14ac:dyDescent="0.2">
      <c r="A34" s="51"/>
      <c r="B34" s="40" t="s">
        <v>36</v>
      </c>
      <c r="C34" s="41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6">
        <v>-3</v>
      </c>
      <c r="O34" s="66">
        <v>1</v>
      </c>
      <c r="P34" s="69"/>
      <c r="Q34" s="66">
        <v>2</v>
      </c>
      <c r="R34" s="69"/>
      <c r="S34" s="69"/>
      <c r="T34" s="66">
        <v>0</v>
      </c>
      <c r="U34" s="70"/>
      <c r="V34" s="35"/>
      <c r="W34" s="35"/>
    </row>
    <row r="35" spans="1:23" ht="12" thickBot="1" x14ac:dyDescent="0.2">
      <c r="A35" s="51"/>
      <c r="B35" s="40" t="s">
        <v>32</v>
      </c>
      <c r="C35" s="41"/>
      <c r="D35" s="66">
        <v>110631.68700000001</v>
      </c>
      <c r="E35" s="66">
        <v>104131</v>
      </c>
      <c r="F35" s="67">
        <v>106.242797053711</v>
      </c>
      <c r="G35" s="66">
        <v>53094.222800000003</v>
      </c>
      <c r="H35" s="67">
        <v>108.368596743072</v>
      </c>
      <c r="I35" s="66">
        <v>12102.9216</v>
      </c>
      <c r="J35" s="67">
        <v>10.939832816614301</v>
      </c>
      <c r="K35" s="66">
        <v>7119.7257</v>
      </c>
      <c r="L35" s="67">
        <v>13.409605272534501</v>
      </c>
      <c r="M35" s="67">
        <v>0.69991402899131405</v>
      </c>
      <c r="N35" s="66">
        <v>2501164.8396000001</v>
      </c>
      <c r="O35" s="66">
        <v>25747494.881299999</v>
      </c>
      <c r="P35" s="66">
        <v>9195</v>
      </c>
      <c r="Q35" s="66">
        <v>12750</v>
      </c>
      <c r="R35" s="67">
        <v>-27.882352941176499</v>
      </c>
      <c r="S35" s="66">
        <v>12.0317223491028</v>
      </c>
      <c r="T35" s="66">
        <v>12.4178072627451</v>
      </c>
      <c r="U35" s="68">
        <v>-3.2088914823663099</v>
      </c>
      <c r="V35" s="35"/>
      <c r="W35" s="35"/>
    </row>
    <row r="36" spans="1:23" ht="12" customHeight="1" thickBot="1" x14ac:dyDescent="0.2">
      <c r="A36" s="51"/>
      <c r="B36" s="40" t="s">
        <v>37</v>
      </c>
      <c r="C36" s="41"/>
      <c r="D36" s="69"/>
      <c r="E36" s="66">
        <v>329650</v>
      </c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70"/>
      <c r="V36" s="35"/>
      <c r="W36" s="35"/>
    </row>
    <row r="37" spans="1:23" ht="12" thickBot="1" x14ac:dyDescent="0.2">
      <c r="A37" s="51"/>
      <c r="B37" s="40" t="s">
        <v>38</v>
      </c>
      <c r="C37" s="41"/>
      <c r="D37" s="69"/>
      <c r="E37" s="66">
        <v>141596</v>
      </c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70"/>
      <c r="V37" s="35"/>
      <c r="W37" s="35"/>
    </row>
    <row r="38" spans="1:23" ht="12" thickBot="1" x14ac:dyDescent="0.2">
      <c r="A38" s="51"/>
      <c r="B38" s="40" t="s">
        <v>39</v>
      </c>
      <c r="C38" s="41"/>
      <c r="D38" s="69"/>
      <c r="E38" s="66">
        <v>222044</v>
      </c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70"/>
      <c r="V38" s="35"/>
      <c r="W38" s="35"/>
    </row>
    <row r="39" spans="1:23" ht="12" customHeight="1" thickBot="1" x14ac:dyDescent="0.2">
      <c r="A39" s="51"/>
      <c r="B39" s="40" t="s">
        <v>33</v>
      </c>
      <c r="C39" s="41"/>
      <c r="D39" s="66">
        <v>186036.76130000001</v>
      </c>
      <c r="E39" s="66">
        <v>341904</v>
      </c>
      <c r="F39" s="67">
        <v>54.411987370723999</v>
      </c>
      <c r="G39" s="66">
        <v>412525.21230000001</v>
      </c>
      <c r="H39" s="67">
        <v>-54.902935444171398</v>
      </c>
      <c r="I39" s="66">
        <v>9089.9424999999992</v>
      </c>
      <c r="J39" s="67">
        <v>4.8861001645485</v>
      </c>
      <c r="K39" s="66">
        <v>25536.393599999999</v>
      </c>
      <c r="L39" s="67">
        <v>6.19026251938008</v>
      </c>
      <c r="M39" s="67">
        <v>-0.644039693216508</v>
      </c>
      <c r="N39" s="66">
        <v>5332975.0866</v>
      </c>
      <c r="O39" s="66">
        <v>43017772.550099999</v>
      </c>
      <c r="P39" s="66">
        <v>327</v>
      </c>
      <c r="Q39" s="66">
        <v>523</v>
      </c>
      <c r="R39" s="67">
        <v>-37.476099426386199</v>
      </c>
      <c r="S39" s="66">
        <v>568.91975932721698</v>
      </c>
      <c r="T39" s="66">
        <v>598.597834416826</v>
      </c>
      <c r="U39" s="68">
        <v>-5.2165660627967902</v>
      </c>
      <c r="V39" s="35"/>
      <c r="W39" s="35"/>
    </row>
    <row r="40" spans="1:23" ht="12" thickBot="1" x14ac:dyDescent="0.2">
      <c r="A40" s="51"/>
      <c r="B40" s="40" t="s">
        <v>34</v>
      </c>
      <c r="C40" s="41"/>
      <c r="D40" s="66">
        <v>273683.5209</v>
      </c>
      <c r="E40" s="66">
        <v>272413</v>
      </c>
      <c r="F40" s="67">
        <v>100.46639510596</v>
      </c>
      <c r="G40" s="66">
        <v>443319.11969999998</v>
      </c>
      <c r="H40" s="67">
        <v>-38.264895706459697</v>
      </c>
      <c r="I40" s="66">
        <v>19497.922500000001</v>
      </c>
      <c r="J40" s="67">
        <v>7.1242588650868202</v>
      </c>
      <c r="K40" s="66">
        <v>40785.097399999999</v>
      </c>
      <c r="L40" s="67">
        <v>9.19994098779223</v>
      </c>
      <c r="M40" s="67">
        <v>-0.52193512476446902</v>
      </c>
      <c r="N40" s="66">
        <v>7963736.7134999996</v>
      </c>
      <c r="O40" s="66">
        <v>80491936.703899994</v>
      </c>
      <c r="P40" s="66">
        <v>1405</v>
      </c>
      <c r="Q40" s="66">
        <v>1964</v>
      </c>
      <c r="R40" s="67">
        <v>-28.462321792260699</v>
      </c>
      <c r="S40" s="66">
        <v>194.79254156583599</v>
      </c>
      <c r="T40" s="66">
        <v>203.64621843177201</v>
      </c>
      <c r="U40" s="68">
        <v>-4.5451826824402399</v>
      </c>
      <c r="V40" s="35"/>
      <c r="W40" s="35"/>
    </row>
    <row r="41" spans="1:23" ht="12" thickBot="1" x14ac:dyDescent="0.2">
      <c r="A41" s="51"/>
      <c r="B41" s="40" t="s">
        <v>40</v>
      </c>
      <c r="C41" s="41"/>
      <c r="D41" s="69"/>
      <c r="E41" s="66">
        <v>71930</v>
      </c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70"/>
      <c r="V41" s="35"/>
      <c r="W41" s="35"/>
    </row>
    <row r="42" spans="1:23" ht="12" thickBot="1" x14ac:dyDescent="0.2">
      <c r="A42" s="51"/>
      <c r="B42" s="40" t="s">
        <v>41</v>
      </c>
      <c r="C42" s="41"/>
      <c r="D42" s="69"/>
      <c r="E42" s="66">
        <v>40944</v>
      </c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70"/>
      <c r="V42" s="35"/>
      <c r="W42" s="35"/>
    </row>
    <row r="43" spans="1:23" ht="12" thickBot="1" x14ac:dyDescent="0.2">
      <c r="A43" s="52"/>
      <c r="B43" s="40" t="s">
        <v>35</v>
      </c>
      <c r="C43" s="41"/>
      <c r="D43" s="71">
        <v>18702.294999999998</v>
      </c>
      <c r="E43" s="71">
        <v>0</v>
      </c>
      <c r="F43" s="72"/>
      <c r="G43" s="71">
        <v>50557.593000000001</v>
      </c>
      <c r="H43" s="73">
        <v>-63.007940271207097</v>
      </c>
      <c r="I43" s="71">
        <v>2176.9904000000001</v>
      </c>
      <c r="J43" s="73">
        <v>11.6402313192044</v>
      </c>
      <c r="K43" s="71">
        <v>3303.9661000000001</v>
      </c>
      <c r="L43" s="73">
        <v>6.5350541905743</v>
      </c>
      <c r="M43" s="73">
        <v>-0.34109783995665099</v>
      </c>
      <c r="N43" s="71">
        <v>413367.06510000001</v>
      </c>
      <c r="O43" s="71">
        <v>5645272.4691000003</v>
      </c>
      <c r="P43" s="71">
        <v>25</v>
      </c>
      <c r="Q43" s="71">
        <v>33</v>
      </c>
      <c r="R43" s="73">
        <v>-24.2424242424242</v>
      </c>
      <c r="S43" s="71">
        <v>748.09180000000003</v>
      </c>
      <c r="T43" s="71">
        <v>504.98587272727298</v>
      </c>
      <c r="U43" s="74">
        <v>32.496804171991599</v>
      </c>
      <c r="V43" s="35"/>
      <c r="W43" s="35"/>
    </row>
  </sheetData>
  <mergeCells count="41"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43:C43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19" workbookViewId="0">
      <selection activeCell="I28" sqref="I28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42249</v>
      </c>
      <c r="D2" s="32">
        <v>458931.43523589702</v>
      </c>
      <c r="E2" s="32">
        <v>348048.69112820498</v>
      </c>
      <c r="F2" s="32">
        <v>110882.74410769199</v>
      </c>
      <c r="G2" s="32">
        <v>348048.69112820498</v>
      </c>
      <c r="H2" s="32">
        <v>0.24161069735982901</v>
      </c>
    </row>
    <row r="3" spans="1:8" ht="14.25" x14ac:dyDescent="0.2">
      <c r="A3" s="32">
        <v>2</v>
      </c>
      <c r="B3" s="33">
        <v>13</v>
      </c>
      <c r="C3" s="32">
        <v>7405.1750000000002</v>
      </c>
      <c r="D3" s="32">
        <v>65154.345276802102</v>
      </c>
      <c r="E3" s="32">
        <v>50236.686339671702</v>
      </c>
      <c r="F3" s="32">
        <v>14917.6589371303</v>
      </c>
      <c r="G3" s="32">
        <v>50236.686339671702</v>
      </c>
      <c r="H3" s="32">
        <v>0.22895877279948201</v>
      </c>
    </row>
    <row r="4" spans="1:8" ht="14.25" x14ac:dyDescent="0.2">
      <c r="A4" s="32">
        <v>3</v>
      </c>
      <c r="B4" s="33">
        <v>14</v>
      </c>
      <c r="C4" s="32">
        <v>101065</v>
      </c>
      <c r="D4" s="32">
        <v>96410.5419905983</v>
      </c>
      <c r="E4" s="32">
        <v>69801.570292307704</v>
      </c>
      <c r="F4" s="32">
        <v>26608.971698290599</v>
      </c>
      <c r="G4" s="32">
        <v>69801.570292307704</v>
      </c>
      <c r="H4" s="32">
        <v>0.275996495288715</v>
      </c>
    </row>
    <row r="5" spans="1:8" ht="14.25" x14ac:dyDescent="0.2">
      <c r="A5" s="32">
        <v>4</v>
      </c>
      <c r="B5" s="33">
        <v>15</v>
      </c>
      <c r="C5" s="32">
        <v>3252</v>
      </c>
      <c r="D5" s="32">
        <v>51472.3441025641</v>
      </c>
      <c r="E5" s="32">
        <v>42106.995911111102</v>
      </c>
      <c r="F5" s="32">
        <v>9365.3481914529893</v>
      </c>
      <c r="G5" s="32">
        <v>42106.995911111102</v>
      </c>
      <c r="H5" s="32">
        <v>0.18194912927982301</v>
      </c>
    </row>
    <row r="6" spans="1:8" ht="14.25" x14ac:dyDescent="0.2">
      <c r="A6" s="32">
        <v>5</v>
      </c>
      <c r="B6" s="33">
        <v>16</v>
      </c>
      <c r="C6" s="32">
        <v>1696</v>
      </c>
      <c r="D6" s="32">
        <v>117361.35209230801</v>
      </c>
      <c r="E6" s="32">
        <v>106875.28714615401</v>
      </c>
      <c r="F6" s="32">
        <v>10486.0649461538</v>
      </c>
      <c r="G6" s="32">
        <v>106875.28714615401</v>
      </c>
      <c r="H6" s="32">
        <v>8.9348535605710197E-2</v>
      </c>
    </row>
    <row r="7" spans="1:8" ht="14.25" x14ac:dyDescent="0.2">
      <c r="A7" s="32">
        <v>6</v>
      </c>
      <c r="B7" s="33">
        <v>17</v>
      </c>
      <c r="C7" s="32">
        <v>14345</v>
      </c>
      <c r="D7" s="32">
        <v>203345.02370769199</v>
      </c>
      <c r="E7" s="32">
        <v>153458.90899316201</v>
      </c>
      <c r="F7" s="32">
        <v>49886.114714529896</v>
      </c>
      <c r="G7" s="32">
        <v>153458.90899316201</v>
      </c>
      <c r="H7" s="32">
        <v>0.24532744300761</v>
      </c>
    </row>
    <row r="8" spans="1:8" ht="14.25" x14ac:dyDescent="0.2">
      <c r="A8" s="32">
        <v>7</v>
      </c>
      <c r="B8" s="33">
        <v>18</v>
      </c>
      <c r="C8" s="32">
        <v>33309</v>
      </c>
      <c r="D8" s="32">
        <v>134292.01402649601</v>
      </c>
      <c r="E8" s="32">
        <v>103213.98599572601</v>
      </c>
      <c r="F8" s="32">
        <v>31078.028030769201</v>
      </c>
      <c r="G8" s="32">
        <v>103213.98599572601</v>
      </c>
      <c r="H8" s="32">
        <v>0.231421266975991</v>
      </c>
    </row>
    <row r="9" spans="1:8" ht="14.25" x14ac:dyDescent="0.2">
      <c r="A9" s="32">
        <v>8</v>
      </c>
      <c r="B9" s="33">
        <v>19</v>
      </c>
      <c r="C9" s="32">
        <v>15726</v>
      </c>
      <c r="D9" s="32">
        <v>86529.828820512805</v>
      </c>
      <c r="E9" s="32">
        <v>70000.359323076904</v>
      </c>
      <c r="F9" s="32">
        <v>16529.469497435901</v>
      </c>
      <c r="G9" s="32">
        <v>70000.359323076904</v>
      </c>
      <c r="H9" s="32">
        <v>0.19102625906868101</v>
      </c>
    </row>
    <row r="10" spans="1:8" ht="14.25" x14ac:dyDescent="0.2">
      <c r="A10" s="32">
        <v>9</v>
      </c>
      <c r="B10" s="33">
        <v>21</v>
      </c>
      <c r="C10" s="32">
        <v>161703</v>
      </c>
      <c r="D10" s="32">
        <v>669609.59080000001</v>
      </c>
      <c r="E10" s="32">
        <v>668446.71909999999</v>
      </c>
      <c r="F10" s="32">
        <v>1162.8716999999999</v>
      </c>
      <c r="G10" s="32">
        <v>668446.71909999999</v>
      </c>
      <c r="H10" s="32">
        <v>1.73664134441487E-3</v>
      </c>
    </row>
    <row r="11" spans="1:8" ht="14.25" x14ac:dyDescent="0.2">
      <c r="A11" s="32">
        <v>10</v>
      </c>
      <c r="B11" s="33">
        <v>22</v>
      </c>
      <c r="C11" s="32">
        <v>28009</v>
      </c>
      <c r="D11" s="32">
        <v>428526.14156153798</v>
      </c>
      <c r="E11" s="32">
        <v>386744.679746154</v>
      </c>
      <c r="F11" s="32">
        <v>41781.461815384602</v>
      </c>
      <c r="G11" s="32">
        <v>386744.679746154</v>
      </c>
      <c r="H11" s="32">
        <v>9.7500380404177994E-2</v>
      </c>
    </row>
    <row r="12" spans="1:8" ht="14.25" x14ac:dyDescent="0.2">
      <c r="A12" s="32">
        <v>11</v>
      </c>
      <c r="B12" s="33">
        <v>23</v>
      </c>
      <c r="C12" s="32">
        <v>169686.02799999999</v>
      </c>
      <c r="D12" s="32">
        <v>1380252.4528264999</v>
      </c>
      <c r="E12" s="32">
        <v>1171176.7554991499</v>
      </c>
      <c r="F12" s="32">
        <v>209075.69732735</v>
      </c>
      <c r="G12" s="32">
        <v>1171176.7554991499</v>
      </c>
      <c r="H12" s="32">
        <v>0.15147641788225299</v>
      </c>
    </row>
    <row r="13" spans="1:8" ht="14.25" x14ac:dyDescent="0.2">
      <c r="A13" s="32">
        <v>12</v>
      </c>
      <c r="B13" s="33">
        <v>24</v>
      </c>
      <c r="C13" s="32">
        <v>13680.316000000001</v>
      </c>
      <c r="D13" s="32">
        <v>422510.08817350399</v>
      </c>
      <c r="E13" s="32">
        <v>366121.41985641001</v>
      </c>
      <c r="F13" s="32">
        <v>56388.668317094001</v>
      </c>
      <c r="G13" s="32">
        <v>366121.41985641001</v>
      </c>
      <c r="H13" s="32">
        <v>0.133461117013466</v>
      </c>
    </row>
    <row r="14" spans="1:8" ht="14.25" x14ac:dyDescent="0.2">
      <c r="A14" s="32">
        <v>13</v>
      </c>
      <c r="B14" s="33">
        <v>25</v>
      </c>
      <c r="C14" s="32">
        <v>64364</v>
      </c>
      <c r="D14" s="32">
        <v>684080.76049999997</v>
      </c>
      <c r="E14" s="32">
        <v>619928.65839999996</v>
      </c>
      <c r="F14" s="32">
        <v>64152.102099999996</v>
      </c>
      <c r="G14" s="32">
        <v>619928.65839999996</v>
      </c>
      <c r="H14" s="32">
        <v>9.3778550434762603E-2</v>
      </c>
    </row>
    <row r="15" spans="1:8" ht="14.25" x14ac:dyDescent="0.2">
      <c r="A15" s="32">
        <v>14</v>
      </c>
      <c r="B15" s="33">
        <v>26</v>
      </c>
      <c r="C15" s="32">
        <v>46597</v>
      </c>
      <c r="D15" s="32">
        <v>269038.89277265</v>
      </c>
      <c r="E15" s="32">
        <v>231117.80047948699</v>
      </c>
      <c r="F15" s="32">
        <v>37921.092293162401</v>
      </c>
      <c r="G15" s="32">
        <v>231117.80047948699</v>
      </c>
      <c r="H15" s="32">
        <v>0.14095022434249899</v>
      </c>
    </row>
    <row r="16" spans="1:8" ht="14.25" x14ac:dyDescent="0.2">
      <c r="A16" s="32">
        <v>15</v>
      </c>
      <c r="B16" s="33">
        <v>27</v>
      </c>
      <c r="C16" s="32">
        <v>148741.23499999999</v>
      </c>
      <c r="D16" s="32">
        <v>1024938.59753333</v>
      </c>
      <c r="E16" s="32">
        <v>904499.0331</v>
      </c>
      <c r="F16" s="32">
        <v>120439.564433333</v>
      </c>
      <c r="G16" s="32">
        <v>904499.0331</v>
      </c>
      <c r="H16" s="32">
        <v>0.117509053442996</v>
      </c>
    </row>
    <row r="17" spans="1:8" ht="14.25" x14ac:dyDescent="0.2">
      <c r="A17" s="32">
        <v>16</v>
      </c>
      <c r="B17" s="33">
        <v>29</v>
      </c>
      <c r="C17" s="32">
        <v>167726</v>
      </c>
      <c r="D17" s="32">
        <v>1947171.7505188</v>
      </c>
      <c r="E17" s="32">
        <v>1834155.1572692301</v>
      </c>
      <c r="F17" s="32">
        <v>113016.59324957299</v>
      </c>
      <c r="G17" s="32">
        <v>1834155.1572692301</v>
      </c>
      <c r="H17" s="32">
        <v>5.8041409659656699E-2</v>
      </c>
    </row>
    <row r="18" spans="1:8" ht="14.25" x14ac:dyDescent="0.2">
      <c r="A18" s="32">
        <v>17</v>
      </c>
      <c r="B18" s="33">
        <v>31</v>
      </c>
      <c r="C18" s="32">
        <v>31426.684000000001</v>
      </c>
      <c r="D18" s="32">
        <v>196734.688438704</v>
      </c>
      <c r="E18" s="32">
        <v>158861.76796430099</v>
      </c>
      <c r="F18" s="32">
        <v>37872.920474402403</v>
      </c>
      <c r="G18" s="32">
        <v>158861.76796430099</v>
      </c>
      <c r="H18" s="32">
        <v>0.19250758864623099</v>
      </c>
    </row>
    <row r="19" spans="1:8" ht="14.25" x14ac:dyDescent="0.2">
      <c r="A19" s="32">
        <v>18</v>
      </c>
      <c r="B19" s="33">
        <v>32</v>
      </c>
      <c r="C19" s="32">
        <v>11623.726000000001</v>
      </c>
      <c r="D19" s="32">
        <v>172686.47866491199</v>
      </c>
      <c r="E19" s="32">
        <v>158664.18695168101</v>
      </c>
      <c r="F19" s="32">
        <v>14022.291713230899</v>
      </c>
      <c r="G19" s="32">
        <v>158664.18695168101</v>
      </c>
      <c r="H19" s="32">
        <v>8.1200866574159397E-2</v>
      </c>
    </row>
    <row r="20" spans="1:8" ht="14.25" x14ac:dyDescent="0.2">
      <c r="A20" s="32">
        <v>19</v>
      </c>
      <c r="B20" s="33">
        <v>33</v>
      </c>
      <c r="C20" s="32">
        <v>52874.8</v>
      </c>
      <c r="D20" s="32">
        <v>538790.79156656098</v>
      </c>
      <c r="E20" s="32">
        <v>436156.782412801</v>
      </c>
      <c r="F20" s="32">
        <v>102634.00915375901</v>
      </c>
      <c r="G20" s="32">
        <v>436156.782412801</v>
      </c>
      <c r="H20" s="32">
        <v>0.19048953835188201</v>
      </c>
    </row>
    <row r="21" spans="1:8" ht="14.25" x14ac:dyDescent="0.2">
      <c r="A21" s="32">
        <v>20</v>
      </c>
      <c r="B21" s="33">
        <v>34</v>
      </c>
      <c r="C21" s="32">
        <v>40017.794000000002</v>
      </c>
      <c r="D21" s="32">
        <v>223278.90889685301</v>
      </c>
      <c r="E21" s="32">
        <v>150530.860182498</v>
      </c>
      <c r="F21" s="32">
        <v>72748.048714355493</v>
      </c>
      <c r="G21" s="32">
        <v>150530.860182498</v>
      </c>
      <c r="H21" s="32">
        <v>0.325816930375463</v>
      </c>
    </row>
    <row r="22" spans="1:8" ht="14.25" x14ac:dyDescent="0.2">
      <c r="A22" s="32">
        <v>21</v>
      </c>
      <c r="B22" s="33">
        <v>35</v>
      </c>
      <c r="C22" s="32">
        <v>35013.212</v>
      </c>
      <c r="D22" s="32">
        <v>752674.87423451303</v>
      </c>
      <c r="E22" s="32">
        <v>737182.35510619497</v>
      </c>
      <c r="F22" s="32">
        <v>15492.5191283186</v>
      </c>
      <c r="G22" s="32">
        <v>737182.35510619497</v>
      </c>
      <c r="H22" s="32">
        <v>2.0583281917142301E-2</v>
      </c>
    </row>
    <row r="23" spans="1:8" ht="14.25" x14ac:dyDescent="0.2">
      <c r="A23" s="32">
        <v>22</v>
      </c>
      <c r="B23" s="33">
        <v>36</v>
      </c>
      <c r="C23" s="32">
        <v>138200.10500000001</v>
      </c>
      <c r="D23" s="32">
        <v>628809.92721592903</v>
      </c>
      <c r="E23" s="32">
        <v>526555.23237465904</v>
      </c>
      <c r="F23" s="32">
        <v>102254.69484127</v>
      </c>
      <c r="G23" s="32">
        <v>526555.23237465904</v>
      </c>
      <c r="H23" s="32">
        <v>0.162616222192937</v>
      </c>
    </row>
    <row r="24" spans="1:8" ht="14.25" x14ac:dyDescent="0.2">
      <c r="A24" s="32">
        <v>23</v>
      </c>
      <c r="B24" s="33">
        <v>37</v>
      </c>
      <c r="C24" s="32">
        <v>87663.078999999998</v>
      </c>
      <c r="D24" s="32">
        <v>999426.43114601797</v>
      </c>
      <c r="E24" s="32">
        <v>866710.30412392598</v>
      </c>
      <c r="F24" s="32">
        <v>132716.12702209101</v>
      </c>
      <c r="G24" s="32">
        <v>866710.30412392598</v>
      </c>
      <c r="H24" s="32">
        <v>0.13279229254514399</v>
      </c>
    </row>
    <row r="25" spans="1:8" ht="14.25" x14ac:dyDescent="0.2">
      <c r="A25" s="32">
        <v>24</v>
      </c>
      <c r="B25" s="33">
        <v>38</v>
      </c>
      <c r="C25" s="32">
        <v>166046.25</v>
      </c>
      <c r="D25" s="32">
        <v>642551.30096017697</v>
      </c>
      <c r="E25" s="32">
        <v>607288.75651415903</v>
      </c>
      <c r="F25" s="32">
        <v>35262.544446017702</v>
      </c>
      <c r="G25" s="32">
        <v>607288.75651415903</v>
      </c>
      <c r="H25" s="32">
        <v>5.4878955802165799E-2</v>
      </c>
    </row>
    <row r="26" spans="1:8" ht="14.25" x14ac:dyDescent="0.2">
      <c r="A26" s="32">
        <v>25</v>
      </c>
      <c r="B26" s="33">
        <v>39</v>
      </c>
      <c r="C26" s="32">
        <v>89551.718999999997</v>
      </c>
      <c r="D26" s="32">
        <v>131741.83621726799</v>
      </c>
      <c r="E26" s="32">
        <v>90174.649802655898</v>
      </c>
      <c r="F26" s="32">
        <v>41567.186414611999</v>
      </c>
      <c r="G26" s="32">
        <v>90174.649802655898</v>
      </c>
      <c r="H26" s="32">
        <v>0.31552001708902599</v>
      </c>
    </row>
    <row r="27" spans="1:8" ht="14.25" x14ac:dyDescent="0.2">
      <c r="A27" s="32"/>
      <c r="B27" s="33">
        <v>40</v>
      </c>
      <c r="C27" s="32">
        <v>0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</row>
    <row r="28" spans="1:8" ht="14.25" x14ac:dyDescent="0.2">
      <c r="A28" s="32">
        <v>26</v>
      </c>
      <c r="B28" s="33">
        <v>42</v>
      </c>
      <c r="C28" s="32">
        <v>6863.0330000000004</v>
      </c>
      <c r="D28" s="32">
        <v>110631.6845</v>
      </c>
      <c r="E28" s="32">
        <v>98528.762300000002</v>
      </c>
      <c r="F28" s="32">
        <v>12102.922200000001</v>
      </c>
      <c r="G28" s="32">
        <v>98528.762300000002</v>
      </c>
      <c r="H28" s="32">
        <v>0.109398336061673</v>
      </c>
    </row>
    <row r="29" spans="1:8" ht="14.25" x14ac:dyDescent="0.2">
      <c r="A29" s="32">
        <v>27</v>
      </c>
      <c r="B29" s="33">
        <v>75</v>
      </c>
      <c r="C29" s="32">
        <v>335</v>
      </c>
      <c r="D29" s="32">
        <v>186036.76068376101</v>
      </c>
      <c r="E29" s="32">
        <v>176946.815897436</v>
      </c>
      <c r="F29" s="32">
        <v>9089.9447863247897</v>
      </c>
      <c r="G29" s="32">
        <v>176946.815897436</v>
      </c>
      <c r="H29" s="32">
        <v>4.8861014096974999E-2</v>
      </c>
    </row>
    <row r="30" spans="1:8" ht="14.25" x14ac:dyDescent="0.2">
      <c r="A30" s="32">
        <v>28</v>
      </c>
      <c r="B30" s="33">
        <v>76</v>
      </c>
      <c r="C30" s="32">
        <v>1492</v>
      </c>
      <c r="D30" s="32">
        <v>273683.517203419</v>
      </c>
      <c r="E30" s="32">
        <v>254185.59780769199</v>
      </c>
      <c r="F30" s="32">
        <v>19497.919395726502</v>
      </c>
      <c r="G30" s="32">
        <v>254185.59780769199</v>
      </c>
      <c r="H30" s="32">
        <v>7.1242578270559201E-2</v>
      </c>
    </row>
    <row r="31" spans="1:8" ht="14.25" x14ac:dyDescent="0.2">
      <c r="A31" s="32">
        <v>29</v>
      </c>
      <c r="B31" s="33">
        <v>99</v>
      </c>
      <c r="C31" s="32">
        <v>27</v>
      </c>
      <c r="D31" s="32">
        <v>18702.294985250701</v>
      </c>
      <c r="E31" s="32">
        <v>16525.3051357689</v>
      </c>
      <c r="F31" s="32">
        <v>2176.9898494818799</v>
      </c>
      <c r="G31" s="32">
        <v>16525.3051357689</v>
      </c>
      <c r="H31" s="32">
        <v>0.116402283847984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2014-05-20T00:38:38Z</dcterms:modified>
</cp:coreProperties>
</file>