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<sst xmlns="http://schemas.openxmlformats.org/spreadsheetml/2006/main" count="114" uniqueCount="71">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</sst>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13476328.497400001</v>
      </c>
      <c r="F3" s="25">
        <f>RA!I7</f>
        <v>1547507.1610999999</v>
      </c>
      <c r="G3" s="16">
        <f>E3-F3</f>
        <v>11928821.336300001</v>
      </c>
      <c r="H3" s="27">
        <f>RA!J7</f>
        <v>11.4831510778218</v>
      </c>
      <c r="I3" s="20">
        <f>SUM(I4:I39)</f>
        <v>13476331.601117216</v>
      </c>
      <c r="J3" s="21">
        <f>SUM(J4:J39)</f>
        <v>11928821.182347342</v>
      </c>
      <c r="K3" s="22">
        <f>E3-I3</f>
        <v>-3.103717215359211</v>
      </c>
      <c r="L3" s="22">
        <f>G3-J3</f>
        <v>0.15395265817642212</v>
      </c>
    </row>
    <row r="4" spans="1:12" x14ac:dyDescent="0.15">
      <c r="A4" s="39">
        <f>RA!A8</f>
        <v>41779</v>
      </c>
      <c r="B4" s="12">
        <v>12</v>
      </c>
      <c r="C4" s="36" t="s">
        <v>6</v>
      </c>
      <c r="D4" s="36"/>
      <c r="E4" s="15">
        <f>VLOOKUP(C4,RA!B8:D39,3,0)</f>
        <v>467581.05</v>
      </c>
      <c r="F4" s="25">
        <f>VLOOKUP(C4,RA!B8:I43,8,0)</f>
        <v>117269.8331</v>
      </c>
      <c r="G4" s="16">
        <f t="shared" ref="G4:G39" si="0">E4-F4</f>
        <v>350311.2169</v>
      </c>
      <c r="H4" s="27">
        <f>RA!J8</f>
        <v>25.080108165204699</v>
      </c>
      <c r="I4" s="20">
        <f>VLOOKUP(B4,RMS!B:D,3,FALSE)</f>
        <v>467581.43873418798</v>
      </c>
      <c r="J4" s="21">
        <f>VLOOKUP(B4,RMS!B:E,4,FALSE)</f>
        <v>350311.220809402</v>
      </c>
      <c r="K4" s="22">
        <f t="shared" ref="K4:K39" si="1">E4-I4</f>
        <v>-0.38873418798903003</v>
      </c>
      <c r="L4" s="22">
        <f t="shared" ref="L4:L39" si="2">G4-J4</f>
        <v>-3.9094020030461252E-3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63507.800600000002</v>
      </c>
      <c r="F5" s="25">
        <f>VLOOKUP(C5,RA!B9:I44,8,0)</f>
        <v>14625.9486</v>
      </c>
      <c r="G5" s="16">
        <f t="shared" si="0"/>
        <v>48881.851999999999</v>
      </c>
      <c r="H5" s="27">
        <f>RA!J9</f>
        <v>23.030160802010201</v>
      </c>
      <c r="I5" s="20">
        <f>VLOOKUP(B5,RMS!B:D,3,FALSE)</f>
        <v>63507.811610581703</v>
      </c>
      <c r="J5" s="21">
        <f>VLOOKUP(B5,RMS!B:E,4,FALSE)</f>
        <v>48881.852605279499</v>
      </c>
      <c r="K5" s="22">
        <f t="shared" si="1"/>
        <v>-1.1010581700247712E-2</v>
      </c>
      <c r="L5" s="22">
        <f t="shared" si="2"/>
        <v>-6.0527949972311035E-4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95319.340400000001</v>
      </c>
      <c r="F6" s="25">
        <f>VLOOKUP(C6,RA!B10:I45,8,0)</f>
        <v>25246.887500000001</v>
      </c>
      <c r="G6" s="16">
        <f t="shared" si="0"/>
        <v>70072.452900000004</v>
      </c>
      <c r="H6" s="27">
        <f>RA!J10</f>
        <v>26.486636808493898</v>
      </c>
      <c r="I6" s="20">
        <f>VLOOKUP(B6,RMS!B:D,3,FALSE)</f>
        <v>95321.231281196597</v>
      </c>
      <c r="J6" s="21">
        <f>VLOOKUP(B6,RMS!B:E,4,FALSE)</f>
        <v>70072.453345299102</v>
      </c>
      <c r="K6" s="22">
        <f t="shared" si="1"/>
        <v>-1.8908811965957284</v>
      </c>
      <c r="L6" s="22">
        <f t="shared" si="2"/>
        <v>-4.4529909791890532E-4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58269.5749</v>
      </c>
      <c r="F7" s="25">
        <f>VLOOKUP(C7,RA!B11:I46,8,0)</f>
        <v>10171.470300000001</v>
      </c>
      <c r="G7" s="16">
        <f t="shared" si="0"/>
        <v>48098.104599999999</v>
      </c>
      <c r="H7" s="27">
        <f>RA!J11</f>
        <v>17.455885541392501</v>
      </c>
      <c r="I7" s="20">
        <f>VLOOKUP(B7,RMS!B:D,3,FALSE)</f>
        <v>58269.5856324786</v>
      </c>
      <c r="J7" s="21">
        <f>VLOOKUP(B7,RMS!B:E,4,FALSE)</f>
        <v>48098.104543589703</v>
      </c>
      <c r="K7" s="22">
        <f t="shared" si="1"/>
        <v>-1.0732478600402828E-2</v>
      </c>
      <c r="L7" s="22">
        <f t="shared" si="2"/>
        <v>5.6410295655950904E-5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135043.25659999999</v>
      </c>
      <c r="F8" s="25">
        <f>VLOOKUP(C8,RA!B12:I47,8,0)</f>
        <v>15098.1122</v>
      </c>
      <c r="G8" s="16">
        <f t="shared" si="0"/>
        <v>119945.14439999999</v>
      </c>
      <c r="H8" s="27">
        <f>RA!J12</f>
        <v>11.180204461982701</v>
      </c>
      <c r="I8" s="20">
        <f>VLOOKUP(B8,RMS!B:D,3,FALSE)</f>
        <v>135043.25659999999</v>
      </c>
      <c r="J8" s="21">
        <f>VLOOKUP(B8,RMS!B:E,4,FALSE)</f>
        <v>119945.144474359</v>
      </c>
      <c r="K8" s="22">
        <f t="shared" si="1"/>
        <v>0</v>
      </c>
      <c r="L8" s="22">
        <f t="shared" si="2"/>
        <v>-7.4359006248414516E-5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222399.9626</v>
      </c>
      <c r="F9" s="25">
        <f>VLOOKUP(C9,RA!B13:I48,8,0)</f>
        <v>55293.868699999999</v>
      </c>
      <c r="G9" s="16">
        <f t="shared" si="0"/>
        <v>167106.09390000001</v>
      </c>
      <c r="H9" s="27">
        <f>RA!J13</f>
        <v>24.8623552151623</v>
      </c>
      <c r="I9" s="20">
        <f>VLOOKUP(B9,RMS!B:D,3,FALSE)</f>
        <v>222400.07289572601</v>
      </c>
      <c r="J9" s="21">
        <f>VLOOKUP(B9,RMS!B:E,4,FALSE)</f>
        <v>167106.09341623899</v>
      </c>
      <c r="K9" s="22">
        <f t="shared" si="1"/>
        <v>-0.11029572601546533</v>
      </c>
      <c r="L9" s="22">
        <f t="shared" si="2"/>
        <v>4.8376101767644286E-4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110502.8787</v>
      </c>
      <c r="F10" s="25">
        <f>VLOOKUP(C10,RA!B14:I49,8,0)</f>
        <v>23911.304</v>
      </c>
      <c r="G10" s="16">
        <f t="shared" si="0"/>
        <v>86591.574699999997</v>
      </c>
      <c r="H10" s="27">
        <f>RA!J14</f>
        <v>21.638625419810001</v>
      </c>
      <c r="I10" s="20">
        <f>VLOOKUP(B10,RMS!B:D,3,FALSE)</f>
        <v>110502.874453846</v>
      </c>
      <c r="J10" s="21">
        <f>VLOOKUP(B10,RMS!B:E,4,FALSE)</f>
        <v>86591.573944444404</v>
      </c>
      <c r="K10" s="22">
        <f t="shared" si="1"/>
        <v>4.2461539997020736E-3</v>
      </c>
      <c r="L10" s="22">
        <f t="shared" si="2"/>
        <v>7.5555559305939823E-4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89067.427500000005</v>
      </c>
      <c r="F11" s="25">
        <f>VLOOKUP(C11,RA!B15:I50,8,0)</f>
        <v>18919.9074</v>
      </c>
      <c r="G11" s="16">
        <f t="shared" si="0"/>
        <v>70147.520100000009</v>
      </c>
      <c r="H11" s="27">
        <f>RA!J15</f>
        <v>21.242229545700098</v>
      </c>
      <c r="I11" s="20">
        <f>VLOOKUP(B11,RMS!B:D,3,FALSE)</f>
        <v>89067.482003418801</v>
      </c>
      <c r="J11" s="21">
        <f>VLOOKUP(B11,RMS!B:E,4,FALSE)</f>
        <v>70147.520326495694</v>
      </c>
      <c r="K11" s="22">
        <f t="shared" si="1"/>
        <v>-5.4503418796230108E-2</v>
      </c>
      <c r="L11" s="22">
        <f t="shared" si="2"/>
        <v>-2.2649568563792855E-4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716895.15220000001</v>
      </c>
      <c r="F12" s="25">
        <f>VLOOKUP(C12,RA!B16:I51,8,0)</f>
        <v>-5147.4092000000001</v>
      </c>
      <c r="G12" s="16">
        <f t="shared" si="0"/>
        <v>722042.56140000001</v>
      </c>
      <c r="H12" s="27">
        <f>RA!J16</f>
        <v>-0.71801422902689305</v>
      </c>
      <c r="I12" s="20">
        <f>VLOOKUP(B12,RMS!B:D,3,FALSE)</f>
        <v>716895.02610000002</v>
      </c>
      <c r="J12" s="21">
        <f>VLOOKUP(B12,RMS!B:E,4,FALSE)</f>
        <v>722042.56140000001</v>
      </c>
      <c r="K12" s="22">
        <f t="shared" si="1"/>
        <v>0.12609999999403954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470249.54129999998</v>
      </c>
      <c r="F13" s="25">
        <f>VLOOKUP(C13,RA!B17:I52,8,0)</f>
        <v>43518.350100000003</v>
      </c>
      <c r="G13" s="16">
        <f t="shared" si="0"/>
        <v>426731.1912</v>
      </c>
      <c r="H13" s="27">
        <f>RA!J17</f>
        <v>9.2543099520509902</v>
      </c>
      <c r="I13" s="20">
        <f>VLOOKUP(B13,RMS!B:D,3,FALSE)</f>
        <v>470249.61530683801</v>
      </c>
      <c r="J13" s="21">
        <f>VLOOKUP(B13,RMS!B:E,4,FALSE)</f>
        <v>426731.19163247902</v>
      </c>
      <c r="K13" s="22">
        <f t="shared" si="1"/>
        <v>-7.4006838025525212E-2</v>
      </c>
      <c r="L13" s="22">
        <f t="shared" si="2"/>
        <v>-4.3247902067378163E-4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1460663.5564999999</v>
      </c>
      <c r="F14" s="25">
        <f>VLOOKUP(C14,RA!B18:I53,8,0)</f>
        <v>220748.5024</v>
      </c>
      <c r="G14" s="16">
        <f t="shared" si="0"/>
        <v>1239915.0540999998</v>
      </c>
      <c r="H14" s="27">
        <f>RA!J18</f>
        <v>15.1128917687897</v>
      </c>
      <c r="I14" s="20">
        <f>VLOOKUP(B14,RMS!B:D,3,FALSE)</f>
        <v>1460663.81233333</v>
      </c>
      <c r="J14" s="21">
        <f>VLOOKUP(B14,RMS!B:E,4,FALSE)</f>
        <v>1239915.0617068401</v>
      </c>
      <c r="K14" s="22">
        <f t="shared" si="1"/>
        <v>-0.25583333009853959</v>
      </c>
      <c r="L14" s="22">
        <f t="shared" si="2"/>
        <v>-7.6068402267992496E-3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433263.7219</v>
      </c>
      <c r="F15" s="25">
        <f>VLOOKUP(C15,RA!B19:I54,8,0)</f>
        <v>55530.149100000002</v>
      </c>
      <c r="G15" s="16">
        <f t="shared" si="0"/>
        <v>377733.57280000002</v>
      </c>
      <c r="H15" s="27">
        <f>RA!J19</f>
        <v>12.8167086910675</v>
      </c>
      <c r="I15" s="20">
        <f>VLOOKUP(B15,RMS!B:D,3,FALSE)</f>
        <v>433263.74661794899</v>
      </c>
      <c r="J15" s="21">
        <f>VLOOKUP(B15,RMS!B:E,4,FALSE)</f>
        <v>377733.57230427401</v>
      </c>
      <c r="K15" s="22">
        <f t="shared" si="1"/>
        <v>-2.4717948981560767E-2</v>
      </c>
      <c r="L15" s="22">
        <f t="shared" si="2"/>
        <v>4.9572600983083248E-4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724915.40079999994</v>
      </c>
      <c r="F16" s="25">
        <f>VLOOKUP(C16,RA!B20:I55,8,0)</f>
        <v>58538.2192</v>
      </c>
      <c r="G16" s="16">
        <f t="shared" si="0"/>
        <v>666377.18159999989</v>
      </c>
      <c r="H16" s="27">
        <f>RA!J20</f>
        <v>8.0751794120249905</v>
      </c>
      <c r="I16" s="20">
        <f>VLOOKUP(B16,RMS!B:D,3,FALSE)</f>
        <v>724915.39540000004</v>
      </c>
      <c r="J16" s="21">
        <f>VLOOKUP(B16,RMS!B:E,4,FALSE)</f>
        <v>666377.18160000001</v>
      </c>
      <c r="K16" s="22">
        <f t="shared" si="1"/>
        <v>5.3999999072402716E-3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254840.59529999999</v>
      </c>
      <c r="F17" s="25">
        <f>VLOOKUP(C17,RA!B21:I56,8,0)</f>
        <v>34974.196000000004</v>
      </c>
      <c r="G17" s="16">
        <f t="shared" si="0"/>
        <v>219866.39929999999</v>
      </c>
      <c r="H17" s="27">
        <f>RA!J21</f>
        <v>13.723950047608399</v>
      </c>
      <c r="I17" s="20">
        <f>VLOOKUP(B17,RMS!B:D,3,FALSE)</f>
        <v>254840.45564690299</v>
      </c>
      <c r="J17" s="21">
        <f>VLOOKUP(B17,RMS!B:E,4,FALSE)</f>
        <v>219866.39926017699</v>
      </c>
      <c r="K17" s="22">
        <f t="shared" si="1"/>
        <v>0.13965309699415229</v>
      </c>
      <c r="L17" s="22">
        <f t="shared" si="2"/>
        <v>3.9823004044592381E-5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1069794.0449999999</v>
      </c>
      <c r="F18" s="25">
        <f>VLOOKUP(C18,RA!B22:I57,8,0)</f>
        <v>130470.3475</v>
      </c>
      <c r="G18" s="16">
        <f t="shared" si="0"/>
        <v>939323.69749999989</v>
      </c>
      <c r="H18" s="27">
        <f>RA!J22</f>
        <v>12.1958378913953</v>
      </c>
      <c r="I18" s="20">
        <f>VLOOKUP(B18,RMS!B:D,3,FALSE)</f>
        <v>1069794.0859999999</v>
      </c>
      <c r="J18" s="21">
        <f>VLOOKUP(B18,RMS!B:E,4,FALSE)</f>
        <v>939323.69409999996</v>
      </c>
      <c r="K18" s="22">
        <f t="shared" si="1"/>
        <v>-4.0999999968335032E-2</v>
      </c>
      <c r="L18" s="22">
        <f t="shared" si="2"/>
        <v>3.3999999286606908E-3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2116201.7137000002</v>
      </c>
      <c r="F19" s="25">
        <f>VLOOKUP(C19,RA!B23:I58,8,0)</f>
        <v>120785.5193</v>
      </c>
      <c r="G19" s="16">
        <f t="shared" si="0"/>
        <v>1995416.1944000002</v>
      </c>
      <c r="H19" s="27">
        <f>RA!J23</f>
        <v>5.7076562464745697</v>
      </c>
      <c r="I19" s="20">
        <f>VLOOKUP(B19,RMS!B:D,3,FALSE)</f>
        <v>2116202.3575393199</v>
      </c>
      <c r="J19" s="21">
        <f>VLOOKUP(B19,RMS!B:E,4,FALSE)</f>
        <v>1995416.22343419</v>
      </c>
      <c r="K19" s="22">
        <f t="shared" si="1"/>
        <v>-0.64383931970223784</v>
      </c>
      <c r="L19" s="22">
        <f t="shared" si="2"/>
        <v>-2.9034189879894257E-2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194044.93830000001</v>
      </c>
      <c r="F20" s="25">
        <f>VLOOKUP(C20,RA!B24:I59,8,0)</f>
        <v>37494.082199999997</v>
      </c>
      <c r="G20" s="16">
        <f t="shared" si="0"/>
        <v>156550.8561</v>
      </c>
      <c r="H20" s="27">
        <f>RA!J24</f>
        <v>19.3223706469647</v>
      </c>
      <c r="I20" s="20">
        <f>VLOOKUP(B20,RMS!B:D,3,FALSE)</f>
        <v>194044.91259330601</v>
      </c>
      <c r="J20" s="21">
        <f>VLOOKUP(B20,RMS!B:E,4,FALSE)</f>
        <v>156550.85421610699</v>
      </c>
      <c r="K20" s="22">
        <f t="shared" si="1"/>
        <v>2.570669399574399E-2</v>
      </c>
      <c r="L20" s="22">
        <f t="shared" si="2"/>
        <v>1.8838930118363351E-3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176751.674</v>
      </c>
      <c r="F21" s="25">
        <f>VLOOKUP(C21,RA!B25:I60,8,0)</f>
        <v>16408.613600000001</v>
      </c>
      <c r="G21" s="16">
        <f t="shared" si="0"/>
        <v>160343.06039999999</v>
      </c>
      <c r="H21" s="27">
        <f>RA!J25</f>
        <v>9.2834275504513801</v>
      </c>
      <c r="I21" s="20">
        <f>VLOOKUP(B21,RMS!B:D,3,FALSE)</f>
        <v>176751.67276308901</v>
      </c>
      <c r="J21" s="21">
        <f>VLOOKUP(B21,RMS!B:E,4,FALSE)</f>
        <v>160343.06683500699</v>
      </c>
      <c r="K21" s="22">
        <f t="shared" si="1"/>
        <v>1.2369109899736941E-3</v>
      </c>
      <c r="L21" s="22">
        <f t="shared" si="2"/>
        <v>-6.4350070024374872E-3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531552.54779999994</v>
      </c>
      <c r="F22" s="25">
        <f>VLOOKUP(C22,RA!B26:I61,8,0)</f>
        <v>100753.9124</v>
      </c>
      <c r="G22" s="16">
        <f t="shared" si="0"/>
        <v>430798.63539999991</v>
      </c>
      <c r="H22" s="27">
        <f>RA!J26</f>
        <v>18.954647629289401</v>
      </c>
      <c r="I22" s="20">
        <f>VLOOKUP(B22,RMS!B:D,3,FALSE)</f>
        <v>531552.54719062895</v>
      </c>
      <c r="J22" s="21">
        <f>VLOOKUP(B22,RMS!B:E,4,FALSE)</f>
        <v>430798.51585240598</v>
      </c>
      <c r="K22" s="22">
        <f t="shared" si="1"/>
        <v>6.0937099624425173E-4</v>
      </c>
      <c r="L22" s="22">
        <f t="shared" si="2"/>
        <v>0.11954759393120185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211941.5785</v>
      </c>
      <c r="F23" s="25">
        <f>VLOOKUP(C23,RA!B27:I62,8,0)</f>
        <v>69341.270799999998</v>
      </c>
      <c r="G23" s="16">
        <f t="shared" si="0"/>
        <v>142600.3077</v>
      </c>
      <c r="H23" s="27">
        <f>RA!J27</f>
        <v>32.717162574119499</v>
      </c>
      <c r="I23" s="20">
        <f>VLOOKUP(B23,RMS!B:D,3,FALSE)</f>
        <v>211941.56565683399</v>
      </c>
      <c r="J23" s="21">
        <f>VLOOKUP(B23,RMS!B:E,4,FALSE)</f>
        <v>142600.31690306999</v>
      </c>
      <c r="K23" s="22">
        <f t="shared" si="1"/>
        <v>1.2843166012316942E-2</v>
      </c>
      <c r="L23" s="22">
        <f t="shared" si="2"/>
        <v>-9.2030699888709933E-3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753090.96340000001</v>
      </c>
      <c r="F24" s="25">
        <f>VLOOKUP(C24,RA!B28:I63,8,0)</f>
        <v>18931.316299999999</v>
      </c>
      <c r="G24" s="16">
        <f t="shared" si="0"/>
        <v>734159.64710000006</v>
      </c>
      <c r="H24" s="27">
        <f>RA!J28</f>
        <v>2.5138153583107998</v>
      </c>
      <c r="I24" s="20">
        <f>VLOOKUP(B24,RMS!B:D,3,FALSE)</f>
        <v>753090.96327787603</v>
      </c>
      <c r="J24" s="21">
        <f>VLOOKUP(B24,RMS!B:E,4,FALSE)</f>
        <v>734159.64098849602</v>
      </c>
      <c r="K24" s="22">
        <f t="shared" si="1"/>
        <v>1.2212397996336222E-4</v>
      </c>
      <c r="L24" s="22">
        <f t="shared" si="2"/>
        <v>6.1115040443837643E-3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607363.98250000004</v>
      </c>
      <c r="F25" s="25">
        <f>VLOOKUP(C25,RA!B29:I64,8,0)</f>
        <v>104555.8414</v>
      </c>
      <c r="G25" s="16">
        <f t="shared" si="0"/>
        <v>502808.14110000001</v>
      </c>
      <c r="H25" s="27">
        <f>RA!J29</f>
        <v>17.214692410576099</v>
      </c>
      <c r="I25" s="20">
        <f>VLOOKUP(B25,RMS!B:D,3,FALSE)</f>
        <v>607363.98067610594</v>
      </c>
      <c r="J25" s="21">
        <f>VLOOKUP(B25,RMS!B:E,4,FALSE)</f>
        <v>502808.08215625799</v>
      </c>
      <c r="K25" s="22">
        <f t="shared" si="1"/>
        <v>1.8238940974697471E-3</v>
      </c>
      <c r="L25" s="22">
        <f t="shared" si="2"/>
        <v>5.8943742013070732E-2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1001718.1909</v>
      </c>
      <c r="F26" s="25">
        <f>VLOOKUP(C26,RA!B30:I65,8,0)</f>
        <v>138068.44390000001</v>
      </c>
      <c r="G26" s="16">
        <f t="shared" si="0"/>
        <v>863649.74699999997</v>
      </c>
      <c r="H26" s="27">
        <f>RA!J30</f>
        <v>13.783162285987</v>
      </c>
      <c r="I26" s="20">
        <f>VLOOKUP(B26,RMS!B:D,3,FALSE)</f>
        <v>1001718.1790708</v>
      </c>
      <c r="J26" s="21">
        <f>VLOOKUP(B26,RMS!B:E,4,FALSE)</f>
        <v>863649.72294268303</v>
      </c>
      <c r="K26" s="22">
        <f t="shared" si="1"/>
        <v>1.1829200084321201E-2</v>
      </c>
      <c r="L26" s="22">
        <f t="shared" si="2"/>
        <v>2.4057316943071783E-2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658435.33360000001</v>
      </c>
      <c r="F27" s="25">
        <f>VLOOKUP(C27,RA!B31:I66,8,0)</f>
        <v>34935.3433</v>
      </c>
      <c r="G27" s="16">
        <f t="shared" si="0"/>
        <v>623499.99030000006</v>
      </c>
      <c r="H27" s="27">
        <f>RA!J31</f>
        <v>5.3058123580626804</v>
      </c>
      <c r="I27" s="20">
        <f>VLOOKUP(B27,RMS!B:D,3,FALSE)</f>
        <v>658435.31611504406</v>
      </c>
      <c r="J27" s="21">
        <f>VLOOKUP(B27,RMS!B:E,4,FALSE)</f>
        <v>623500.01320354</v>
      </c>
      <c r="K27" s="22">
        <f t="shared" si="1"/>
        <v>1.7484955955296755E-2</v>
      </c>
      <c r="L27" s="22">
        <f t="shared" si="2"/>
        <v>-2.2903539938852191E-2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127716.2594</v>
      </c>
      <c r="F28" s="25">
        <f>VLOOKUP(C28,RA!B32:I67,8,0)</f>
        <v>40067.296499999997</v>
      </c>
      <c r="G28" s="16">
        <f t="shared" si="0"/>
        <v>87648.962899999999</v>
      </c>
      <c r="H28" s="27">
        <f>RA!J32</f>
        <v>31.372118701434498</v>
      </c>
      <c r="I28" s="20">
        <f>VLOOKUP(B28,RMS!B:D,3,FALSE)</f>
        <v>127716.209439354</v>
      </c>
      <c r="J28" s="21">
        <f>VLOOKUP(B28,RMS!B:E,4,FALSE)</f>
        <v>87648.951363814398</v>
      </c>
      <c r="K28" s="22">
        <f t="shared" si="1"/>
        <v>4.9960645992541686E-2</v>
      </c>
      <c r="L28" s="22">
        <f t="shared" si="2"/>
        <v>1.1536185600562021E-2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108796.3137</v>
      </c>
      <c r="F31" s="25">
        <f>VLOOKUP(C31,RA!B35:I70,8,0)</f>
        <v>11711.0484</v>
      </c>
      <c r="G31" s="16">
        <f t="shared" si="0"/>
        <v>97085.265299999999</v>
      </c>
      <c r="H31" s="27">
        <f>RA!J35</f>
        <v>10.764195956392999</v>
      </c>
      <c r="I31" s="20">
        <f>VLOOKUP(B31,RMS!B:D,3,FALSE)</f>
        <v>108796.3124</v>
      </c>
      <c r="J31" s="21">
        <f>VLOOKUP(B31,RMS!B:E,4,FALSE)</f>
        <v>97085.263999999996</v>
      </c>
      <c r="K31" s="22">
        <f t="shared" si="1"/>
        <v>1.3000000035390258E-3</v>
      </c>
      <c r="L31" s="22">
        <f t="shared" si="2"/>
        <v>1.3000000035390258E-3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205558.97570000001</v>
      </c>
      <c r="F35" s="25">
        <f>VLOOKUP(C35,RA!B8:I74,8,0)</f>
        <v>9032.7621999999992</v>
      </c>
      <c r="G35" s="16">
        <f t="shared" si="0"/>
        <v>196526.21350000001</v>
      </c>
      <c r="H35" s="27">
        <f>RA!J39</f>
        <v>4.3942436321451304</v>
      </c>
      <c r="I35" s="20">
        <f>VLOOKUP(B35,RMS!B:D,3,FALSE)</f>
        <v>205558.974358974</v>
      </c>
      <c r="J35" s="21">
        <f>VLOOKUP(B35,RMS!B:E,4,FALSE)</f>
        <v>196526.21367521401</v>
      </c>
      <c r="K35" s="22">
        <f t="shared" si="1"/>
        <v>1.3410260144155473E-3</v>
      </c>
      <c r="L35" s="22">
        <f t="shared" si="2"/>
        <v>-1.7521399422548711E-4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308654.63150000002</v>
      </c>
      <c r="F36" s="25">
        <f>VLOOKUP(C36,RA!B8:I75,8,0)</f>
        <v>15791.4655</v>
      </c>
      <c r="G36" s="16">
        <f t="shared" si="0"/>
        <v>292863.16600000003</v>
      </c>
      <c r="H36" s="27">
        <f>RA!J40</f>
        <v>5.1162250257696202</v>
      </c>
      <c r="I36" s="20">
        <f>VLOOKUP(B36,RMS!B:D,3,FALSE)</f>
        <v>308654.629411111</v>
      </c>
      <c r="J36" s="21">
        <f>VLOOKUP(B36,RMS!B:E,4,FALSE)</f>
        <v>292863.16109059798</v>
      </c>
      <c r="K36" s="22">
        <f t="shared" si="1"/>
        <v>2.0888890139758587E-3</v>
      </c>
      <c r="L36" s="22">
        <f t="shared" si="2"/>
        <v>4.9094020505435765E-3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102188.0901</v>
      </c>
      <c r="F39" s="25">
        <f>VLOOKUP(C39,RA!B8:I78,8,0)</f>
        <v>10460.5584</v>
      </c>
      <c r="G39" s="16">
        <f t="shared" si="0"/>
        <v>91727.531700000007</v>
      </c>
      <c r="H39" s="27">
        <f>RA!J43</f>
        <v>10.2365729604726</v>
      </c>
      <c r="I39" s="20">
        <f>VLOOKUP(B39,RMS!B:D,3,FALSE)</f>
        <v>102188.09000832</v>
      </c>
      <c r="J39" s="21">
        <f>VLOOKUP(B39,RMS!B:E,4,FALSE)</f>
        <v>91727.530217078893</v>
      </c>
      <c r="K39" s="22">
        <f t="shared" si="1"/>
        <v>9.1680005425587296E-5</v>
      </c>
      <c r="L39" s="22">
        <f t="shared" si="2"/>
        <v>1.4829211140749976E-3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13476328.497400001</v>
      </c>
      <c r="E7" s="63">
        <v>13854854</v>
      </c>
      <c r="F7" s="64">
        <v>97.267921389860902</v>
      </c>
      <c r="G7" s="63">
        <v>13551293.135500001</v>
      </c>
      <c r="H7" s="64">
        <v>-0.55319176812442805</v>
      </c>
      <c r="I7" s="63">
        <v>1547507.1610999999</v>
      </c>
      <c r="J7" s="64">
        <v>11.4831510778218</v>
      </c>
      <c r="K7" s="63">
        <v>1509432.0356000001</v>
      </c>
      <c r="L7" s="64">
        <v>11.1386568094065</v>
      </c>
      <c r="M7" s="64">
        <v>2.5224802841066998E-2</v>
      </c>
      <c r="N7" s="63">
        <v>348258955.2518</v>
      </c>
      <c r="O7" s="63">
        <v>2973249154.7154002</v>
      </c>
      <c r="P7" s="63">
        <v>822530</v>
      </c>
      <c r="Q7" s="63">
        <v>812449</v>
      </c>
      <c r="R7" s="64">
        <v>1.24081634662607</v>
      </c>
      <c r="S7" s="63">
        <v>16.3839963252404</v>
      </c>
      <c r="T7" s="63">
        <v>15.896839759788</v>
      </c>
      <c r="U7" s="65">
        <v>2.9733683759555598</v>
      </c>
      <c r="V7" s="53"/>
      <c r="W7" s="53"/>
    </row>
    <row r="8" spans="1:23" ht="14.25" thickBot="1" x14ac:dyDescent="0.2">
      <c r="A8" s="48">
        <v>41779</v>
      </c>
      <c r="B8" s="51" t="s">
        <v>6</v>
      </c>
      <c r="C8" s="52"/>
      <c r="D8" s="66">
        <v>467581.05</v>
      </c>
      <c r="E8" s="66">
        <v>431205</v>
      </c>
      <c r="F8" s="67">
        <v>108.43590635544599</v>
      </c>
      <c r="G8" s="66">
        <v>370618.87540000002</v>
      </c>
      <c r="H8" s="67">
        <v>26.162233236327001</v>
      </c>
      <c r="I8" s="66">
        <v>117269.8331</v>
      </c>
      <c r="J8" s="67">
        <v>25.080108165204699</v>
      </c>
      <c r="K8" s="66">
        <v>85766.946500000005</v>
      </c>
      <c r="L8" s="67">
        <v>23.141548418826201</v>
      </c>
      <c r="M8" s="67">
        <v>0.36730801183413903</v>
      </c>
      <c r="N8" s="66">
        <v>11390778.3177</v>
      </c>
      <c r="O8" s="66">
        <v>116723771.0688</v>
      </c>
      <c r="P8" s="66">
        <v>21144</v>
      </c>
      <c r="Q8" s="66">
        <v>20855</v>
      </c>
      <c r="R8" s="67">
        <v>1.38575881083673</v>
      </c>
      <c r="S8" s="66">
        <v>22.114124574347301</v>
      </c>
      <c r="T8" s="66">
        <v>22.0058041045313</v>
      </c>
      <c r="U8" s="68">
        <v>0.48982481513963999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63507.800600000002</v>
      </c>
      <c r="E9" s="66">
        <v>65711</v>
      </c>
      <c r="F9" s="67">
        <v>96.647137617750502</v>
      </c>
      <c r="G9" s="66">
        <v>60423.068399999996</v>
      </c>
      <c r="H9" s="67">
        <v>5.1052226933910898</v>
      </c>
      <c r="I9" s="66">
        <v>14625.9486</v>
      </c>
      <c r="J9" s="67">
        <v>23.030160802010201</v>
      </c>
      <c r="K9" s="66">
        <v>13662.7878</v>
      </c>
      <c r="L9" s="67">
        <v>22.611873514189199</v>
      </c>
      <c r="M9" s="67">
        <v>7.0495188397787997E-2</v>
      </c>
      <c r="N9" s="66">
        <v>1956217.0129</v>
      </c>
      <c r="O9" s="66">
        <v>19644420.898699999</v>
      </c>
      <c r="P9" s="66">
        <v>3849</v>
      </c>
      <c r="Q9" s="66">
        <v>3819</v>
      </c>
      <c r="R9" s="67">
        <v>0.78554595443833797</v>
      </c>
      <c r="S9" s="66">
        <v>16.4998182904651</v>
      </c>
      <c r="T9" s="66">
        <v>17.060574103168399</v>
      </c>
      <c r="U9" s="68">
        <v>-3.3985575042809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95319.340400000001</v>
      </c>
      <c r="E10" s="66">
        <v>88924</v>
      </c>
      <c r="F10" s="67">
        <v>107.191917142729</v>
      </c>
      <c r="G10" s="66">
        <v>99197.114499999996</v>
      </c>
      <c r="H10" s="67">
        <v>-3.9091601802590601</v>
      </c>
      <c r="I10" s="66">
        <v>25246.887500000001</v>
      </c>
      <c r="J10" s="67">
        <v>26.486636808493898</v>
      </c>
      <c r="K10" s="66">
        <v>21790.492999999999</v>
      </c>
      <c r="L10" s="67">
        <v>21.966861747778001</v>
      </c>
      <c r="M10" s="67">
        <v>0.15861938047936799</v>
      </c>
      <c r="N10" s="66">
        <v>3001785.3453000002</v>
      </c>
      <c r="O10" s="66">
        <v>27991106.8332</v>
      </c>
      <c r="P10" s="66">
        <v>76363</v>
      </c>
      <c r="Q10" s="66">
        <v>75028</v>
      </c>
      <c r="R10" s="67">
        <v>1.7793357146665301</v>
      </c>
      <c r="S10" s="66">
        <v>1.2482398596178801</v>
      </c>
      <c r="T10" s="66">
        <v>1.2849697552913599</v>
      </c>
      <c r="U10" s="68">
        <v>-2.9425350737256699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58269.5749</v>
      </c>
      <c r="E11" s="66">
        <v>50827</v>
      </c>
      <c r="F11" s="67">
        <v>114.642955319023</v>
      </c>
      <c r="G11" s="66">
        <v>43911.3289</v>
      </c>
      <c r="H11" s="67">
        <v>32.6982725407793</v>
      </c>
      <c r="I11" s="66">
        <v>10171.470300000001</v>
      </c>
      <c r="J11" s="67">
        <v>17.455885541392501</v>
      </c>
      <c r="K11" s="66">
        <v>9472.7922999999992</v>
      </c>
      <c r="L11" s="67">
        <v>21.572547534538401</v>
      </c>
      <c r="M11" s="67">
        <v>7.3756288312158996E-2</v>
      </c>
      <c r="N11" s="66">
        <v>1194437.7196</v>
      </c>
      <c r="O11" s="66">
        <v>11976581.008199999</v>
      </c>
      <c r="P11" s="66">
        <v>2697</v>
      </c>
      <c r="Q11" s="66">
        <v>2576</v>
      </c>
      <c r="R11" s="67">
        <v>4.6972049689441002</v>
      </c>
      <c r="S11" s="66">
        <v>21.605329959213901</v>
      </c>
      <c r="T11" s="66">
        <v>19.981494642857101</v>
      </c>
      <c r="U11" s="68">
        <v>7.5159014901519097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135043.25659999999</v>
      </c>
      <c r="E12" s="66">
        <v>168401</v>
      </c>
      <c r="F12" s="67">
        <v>80.1914814045047</v>
      </c>
      <c r="G12" s="66">
        <v>115533.9961</v>
      </c>
      <c r="H12" s="67">
        <v>16.886164383264202</v>
      </c>
      <c r="I12" s="66">
        <v>15098.1122</v>
      </c>
      <c r="J12" s="67">
        <v>11.180204461982701</v>
      </c>
      <c r="K12" s="66">
        <v>15782.538200000001</v>
      </c>
      <c r="L12" s="67">
        <v>13.6605144223865</v>
      </c>
      <c r="M12" s="67">
        <v>-4.3366028412336999E-2</v>
      </c>
      <c r="N12" s="66">
        <v>4122104.1900999998</v>
      </c>
      <c r="O12" s="66">
        <v>34877987.852499999</v>
      </c>
      <c r="P12" s="66">
        <v>1396</v>
      </c>
      <c r="Q12" s="66">
        <v>1222</v>
      </c>
      <c r="R12" s="67">
        <v>14.2389525368249</v>
      </c>
      <c r="S12" s="66">
        <v>96.7358571633238</v>
      </c>
      <c r="T12" s="66">
        <v>96.040388052373203</v>
      </c>
      <c r="U12" s="68">
        <v>0.71893621594363499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222399.9626</v>
      </c>
      <c r="E13" s="66">
        <v>250915</v>
      </c>
      <c r="F13" s="67">
        <v>88.635578821513306</v>
      </c>
      <c r="G13" s="66">
        <v>198196.2506</v>
      </c>
      <c r="H13" s="67">
        <v>12.2119928740973</v>
      </c>
      <c r="I13" s="66">
        <v>55293.868699999999</v>
      </c>
      <c r="J13" s="67">
        <v>24.8623552151623</v>
      </c>
      <c r="K13" s="66">
        <v>52146.350200000001</v>
      </c>
      <c r="L13" s="67">
        <v>26.310462504783601</v>
      </c>
      <c r="M13" s="67">
        <v>6.0359325013699998E-2</v>
      </c>
      <c r="N13" s="66">
        <v>5561622.9313000003</v>
      </c>
      <c r="O13" s="66">
        <v>57044444.256499998</v>
      </c>
      <c r="P13" s="66">
        <v>9529</v>
      </c>
      <c r="Q13" s="66">
        <v>8971</v>
      </c>
      <c r="R13" s="67">
        <v>6.2200423587114102</v>
      </c>
      <c r="S13" s="66">
        <v>23.339276167488698</v>
      </c>
      <c r="T13" s="66">
        <v>22.666917879835001</v>
      </c>
      <c r="U13" s="68">
        <v>2.8808017987733501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110502.8787</v>
      </c>
      <c r="E14" s="66">
        <v>117281</v>
      </c>
      <c r="F14" s="67">
        <v>94.220614336508106</v>
      </c>
      <c r="G14" s="66">
        <v>101268.43550000001</v>
      </c>
      <c r="H14" s="67">
        <v>9.1187773904140208</v>
      </c>
      <c r="I14" s="66">
        <v>23911.304</v>
      </c>
      <c r="J14" s="67">
        <v>21.638625419810001</v>
      </c>
      <c r="K14" s="66">
        <v>20997.064900000001</v>
      </c>
      <c r="L14" s="67">
        <v>20.7340666381678</v>
      </c>
      <c r="M14" s="67">
        <v>0.13879268906769901</v>
      </c>
      <c r="N14" s="66">
        <v>2991246.4160000002</v>
      </c>
      <c r="O14" s="66">
        <v>25498060.803800002</v>
      </c>
      <c r="P14" s="66">
        <v>1891</v>
      </c>
      <c r="Q14" s="66">
        <v>2719</v>
      </c>
      <c r="R14" s="67">
        <v>-30.4523721956602</v>
      </c>
      <c r="S14" s="66">
        <v>58.436212956107902</v>
      </c>
      <c r="T14" s="66">
        <v>49.390223905847698</v>
      </c>
      <c r="U14" s="68">
        <v>15.480108296981401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89067.427500000005</v>
      </c>
      <c r="E15" s="66">
        <v>88613</v>
      </c>
      <c r="F15" s="67">
        <v>100.512822610678</v>
      </c>
      <c r="G15" s="66">
        <v>80319.277499999997</v>
      </c>
      <c r="H15" s="67">
        <v>10.891718989877599</v>
      </c>
      <c r="I15" s="66">
        <v>18919.9074</v>
      </c>
      <c r="J15" s="67">
        <v>21.242229545700098</v>
      </c>
      <c r="K15" s="66">
        <v>19513.6201</v>
      </c>
      <c r="L15" s="67">
        <v>24.295064282668601</v>
      </c>
      <c r="M15" s="67">
        <v>-3.0425553892996001E-2</v>
      </c>
      <c r="N15" s="66">
        <v>2614030.2836000002</v>
      </c>
      <c r="O15" s="66">
        <v>19894450.275899999</v>
      </c>
      <c r="P15" s="66">
        <v>3462</v>
      </c>
      <c r="Q15" s="66">
        <v>3251</v>
      </c>
      <c r="R15" s="67">
        <v>6.4903106736388798</v>
      </c>
      <c r="S15" s="66">
        <v>25.727159878682802</v>
      </c>
      <c r="T15" s="66">
        <v>26.6163569670871</v>
      </c>
      <c r="U15" s="68">
        <v>-3.4562582601314999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716895.15220000001</v>
      </c>
      <c r="E16" s="66">
        <v>682832</v>
      </c>
      <c r="F16" s="67">
        <v>104.988511405441</v>
      </c>
      <c r="G16" s="66">
        <v>560071.0601</v>
      </c>
      <c r="H16" s="67">
        <v>28.000749060663701</v>
      </c>
      <c r="I16" s="66">
        <v>-5147.4092000000001</v>
      </c>
      <c r="J16" s="67">
        <v>-0.71801422902689305</v>
      </c>
      <c r="K16" s="66">
        <v>43792.555999999997</v>
      </c>
      <c r="L16" s="67">
        <v>7.8191070954783699</v>
      </c>
      <c r="M16" s="67">
        <v>-1.1175407345485799</v>
      </c>
      <c r="N16" s="66">
        <v>18872019.614599999</v>
      </c>
      <c r="O16" s="66">
        <v>148596657.8233</v>
      </c>
      <c r="P16" s="66">
        <v>42370</v>
      </c>
      <c r="Q16" s="66">
        <v>37664</v>
      </c>
      <c r="R16" s="67">
        <v>12.494689889549701</v>
      </c>
      <c r="S16" s="66">
        <v>16.919876143497799</v>
      </c>
      <c r="T16" s="66">
        <v>17.778507548322001</v>
      </c>
      <c r="U16" s="68">
        <v>-5.0746908401821598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470249.54129999998</v>
      </c>
      <c r="E17" s="66">
        <v>536070</v>
      </c>
      <c r="F17" s="67">
        <v>87.721667188986501</v>
      </c>
      <c r="G17" s="66">
        <v>1635864.4242</v>
      </c>
      <c r="H17" s="67">
        <v>-71.253758297850993</v>
      </c>
      <c r="I17" s="66">
        <v>43518.350100000003</v>
      </c>
      <c r="J17" s="67">
        <v>9.2543099520509902</v>
      </c>
      <c r="K17" s="66">
        <v>29407.9689</v>
      </c>
      <c r="L17" s="67">
        <v>1.79770208734637</v>
      </c>
      <c r="M17" s="67">
        <v>0.47981488446147003</v>
      </c>
      <c r="N17" s="66">
        <v>15546738.5349</v>
      </c>
      <c r="O17" s="66">
        <v>161768481.17410001</v>
      </c>
      <c r="P17" s="66">
        <v>11288</v>
      </c>
      <c r="Q17" s="66">
        <v>10692</v>
      </c>
      <c r="R17" s="67">
        <v>5.5742611298166898</v>
      </c>
      <c r="S17" s="66">
        <v>41.6592435595322</v>
      </c>
      <c r="T17" s="66">
        <v>40.0791318181818</v>
      </c>
      <c r="U17" s="68">
        <v>3.7929439095369202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1460663.5564999999</v>
      </c>
      <c r="E18" s="66">
        <v>1178372</v>
      </c>
      <c r="F18" s="67">
        <v>123.956064511037</v>
      </c>
      <c r="G18" s="66">
        <v>1289447.2807</v>
      </c>
      <c r="H18" s="67">
        <v>13.2782687871545</v>
      </c>
      <c r="I18" s="66">
        <v>220748.5024</v>
      </c>
      <c r="J18" s="67">
        <v>15.1128917687897</v>
      </c>
      <c r="K18" s="66">
        <v>225235.0056</v>
      </c>
      <c r="L18" s="67">
        <v>17.467562185072602</v>
      </c>
      <c r="M18" s="67">
        <v>-1.9919209219049001E-2</v>
      </c>
      <c r="N18" s="66">
        <v>35173764.934299998</v>
      </c>
      <c r="O18" s="66">
        <v>391233966.84420002</v>
      </c>
      <c r="P18" s="66">
        <v>71223</v>
      </c>
      <c r="Q18" s="66">
        <v>70724</v>
      </c>
      <c r="R18" s="67">
        <v>0.70555964029184204</v>
      </c>
      <c r="S18" s="66">
        <v>20.508312714993799</v>
      </c>
      <c r="T18" s="66">
        <v>19.516036631129499</v>
      </c>
      <c r="U18" s="68">
        <v>4.8384091741434698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433263.7219</v>
      </c>
      <c r="E19" s="66">
        <v>459489</v>
      </c>
      <c r="F19" s="67">
        <v>94.292512312590702</v>
      </c>
      <c r="G19" s="66">
        <v>469126.44929999998</v>
      </c>
      <c r="H19" s="67">
        <v>-7.6445758821554497</v>
      </c>
      <c r="I19" s="66">
        <v>55530.149100000002</v>
      </c>
      <c r="J19" s="67">
        <v>12.8167086910675</v>
      </c>
      <c r="K19" s="66">
        <v>46154.858999999997</v>
      </c>
      <c r="L19" s="67">
        <v>9.8384687260480206</v>
      </c>
      <c r="M19" s="67">
        <v>0.20312682788176201</v>
      </c>
      <c r="N19" s="66">
        <v>12822314.232100001</v>
      </c>
      <c r="O19" s="66">
        <v>123302411.5026</v>
      </c>
      <c r="P19" s="66">
        <v>8918</v>
      </c>
      <c r="Q19" s="66">
        <v>9140</v>
      </c>
      <c r="R19" s="67">
        <v>-2.4288840262582001</v>
      </c>
      <c r="S19" s="66">
        <v>48.583059194886701</v>
      </c>
      <c r="T19" s="66">
        <v>46.226483150984699</v>
      </c>
      <c r="U19" s="68">
        <v>4.8506127093579199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724915.40079999994</v>
      </c>
      <c r="E20" s="66">
        <v>686007</v>
      </c>
      <c r="F20" s="67">
        <v>105.671720667573</v>
      </c>
      <c r="G20" s="66">
        <v>638065.46660000004</v>
      </c>
      <c r="H20" s="67">
        <v>13.611445650363899</v>
      </c>
      <c r="I20" s="66">
        <v>58538.2192</v>
      </c>
      <c r="J20" s="67">
        <v>8.0751794120249905</v>
      </c>
      <c r="K20" s="66">
        <v>56388.332199999997</v>
      </c>
      <c r="L20" s="67">
        <v>8.8373897588395192</v>
      </c>
      <c r="M20" s="67">
        <v>3.8126451273194001E-2</v>
      </c>
      <c r="N20" s="66">
        <v>22420298.3332</v>
      </c>
      <c r="O20" s="66">
        <v>173468017.58160001</v>
      </c>
      <c r="P20" s="66">
        <v>32225</v>
      </c>
      <c r="Q20" s="66">
        <v>32489</v>
      </c>
      <c r="R20" s="67">
        <v>-0.81258272030533296</v>
      </c>
      <c r="S20" s="66">
        <v>22.495435245927101</v>
      </c>
      <c r="T20" s="66">
        <v>21.055764686509299</v>
      </c>
      <c r="U20" s="68">
        <v>6.3998342049347698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254840.59529999999</v>
      </c>
      <c r="E21" s="66">
        <v>257410</v>
      </c>
      <c r="F21" s="67">
        <v>99.001824055009493</v>
      </c>
      <c r="G21" s="66">
        <v>251778.27789999999</v>
      </c>
      <c r="H21" s="67">
        <v>1.21627545693845</v>
      </c>
      <c r="I21" s="66">
        <v>34974.196000000004</v>
      </c>
      <c r="J21" s="67">
        <v>13.723950047608399</v>
      </c>
      <c r="K21" s="66">
        <v>41306.536399999997</v>
      </c>
      <c r="L21" s="67">
        <v>16.4059174383606</v>
      </c>
      <c r="M21" s="67">
        <v>-0.153301170998206</v>
      </c>
      <c r="N21" s="66">
        <v>7189902.1580999997</v>
      </c>
      <c r="O21" s="66">
        <v>71341230.482199997</v>
      </c>
      <c r="P21" s="66">
        <v>23256</v>
      </c>
      <c r="Q21" s="66">
        <v>24793</v>
      </c>
      <c r="R21" s="67">
        <v>-6.1993304561771403</v>
      </c>
      <c r="S21" s="66">
        <v>10.9580579334365</v>
      </c>
      <c r="T21" s="66">
        <v>10.8514118380188</v>
      </c>
      <c r="U21" s="68">
        <v>0.97322076654043099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1069794.0449999999</v>
      </c>
      <c r="E22" s="66">
        <v>889707</v>
      </c>
      <c r="F22" s="67">
        <v>120.24116310201001</v>
      </c>
      <c r="G22" s="66">
        <v>842977.12639999995</v>
      </c>
      <c r="H22" s="67">
        <v>26.9066516156422</v>
      </c>
      <c r="I22" s="66">
        <v>130470.3475</v>
      </c>
      <c r="J22" s="67">
        <v>12.1958378913953</v>
      </c>
      <c r="K22" s="66">
        <v>92882.442299999995</v>
      </c>
      <c r="L22" s="67">
        <v>11.0183822776618</v>
      </c>
      <c r="M22" s="67">
        <v>0.40468256722401003</v>
      </c>
      <c r="N22" s="66">
        <v>24097923.501200002</v>
      </c>
      <c r="O22" s="66">
        <v>197347058.49419999</v>
      </c>
      <c r="P22" s="66">
        <v>64594</v>
      </c>
      <c r="Q22" s="66">
        <v>60591</v>
      </c>
      <c r="R22" s="67">
        <v>6.6065917380468999</v>
      </c>
      <c r="S22" s="66">
        <v>16.5618175836765</v>
      </c>
      <c r="T22" s="66">
        <v>16.915689049528801</v>
      </c>
      <c r="U22" s="68">
        <v>-2.13667047148911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2116201.7137000002</v>
      </c>
      <c r="E23" s="66">
        <v>2266396</v>
      </c>
      <c r="F23" s="67">
        <v>93.372990143823102</v>
      </c>
      <c r="G23" s="66">
        <v>2002667.0392</v>
      </c>
      <c r="H23" s="67">
        <v>5.6691737706610104</v>
      </c>
      <c r="I23" s="66">
        <v>120785.5193</v>
      </c>
      <c r="J23" s="67">
        <v>5.7076562464745697</v>
      </c>
      <c r="K23" s="66">
        <v>184822.9951</v>
      </c>
      <c r="L23" s="67">
        <v>9.2288429120914106</v>
      </c>
      <c r="M23" s="67">
        <v>-0.346480024119033</v>
      </c>
      <c r="N23" s="66">
        <v>52228358.005500004</v>
      </c>
      <c r="O23" s="66">
        <v>409615915.64660001</v>
      </c>
      <c r="P23" s="66">
        <v>72954</v>
      </c>
      <c r="Q23" s="66">
        <v>68618</v>
      </c>
      <c r="R23" s="67">
        <v>6.3190416508787797</v>
      </c>
      <c r="S23" s="66">
        <v>29.007343171039299</v>
      </c>
      <c r="T23" s="66">
        <v>28.376973476347299</v>
      </c>
      <c r="U23" s="68">
        <v>2.17313833595531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194044.93830000001</v>
      </c>
      <c r="E24" s="66">
        <v>197664</v>
      </c>
      <c r="F24" s="67">
        <v>98.169084051724099</v>
      </c>
      <c r="G24" s="66">
        <v>192179.68640000001</v>
      </c>
      <c r="H24" s="67">
        <v>0.97057703388987504</v>
      </c>
      <c r="I24" s="66">
        <v>37494.082199999997</v>
      </c>
      <c r="J24" s="67">
        <v>19.3223706469647</v>
      </c>
      <c r="K24" s="66">
        <v>4261.8190999999997</v>
      </c>
      <c r="L24" s="67">
        <v>2.2176220493613998</v>
      </c>
      <c r="M24" s="67">
        <v>7.7976709757577503</v>
      </c>
      <c r="N24" s="66">
        <v>5156037.4086999996</v>
      </c>
      <c r="O24" s="66">
        <v>47052199.266800001</v>
      </c>
      <c r="P24" s="66">
        <v>23216</v>
      </c>
      <c r="Q24" s="66">
        <v>23436</v>
      </c>
      <c r="R24" s="67">
        <v>-0.93872674517835297</v>
      </c>
      <c r="S24" s="66">
        <v>8.3582416566161299</v>
      </c>
      <c r="T24" s="66">
        <v>8.3945513611537805</v>
      </c>
      <c r="U24" s="68">
        <v>-0.434417979634658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176751.674</v>
      </c>
      <c r="E25" s="66">
        <v>170338</v>
      </c>
      <c r="F25" s="67">
        <v>103.765263182613</v>
      </c>
      <c r="G25" s="66">
        <v>152028.52179999999</v>
      </c>
      <c r="H25" s="67">
        <v>16.2621802193962</v>
      </c>
      <c r="I25" s="66">
        <v>16408.613600000001</v>
      </c>
      <c r="J25" s="67">
        <v>9.2834275504513801</v>
      </c>
      <c r="K25" s="66">
        <v>18819.3596</v>
      </c>
      <c r="L25" s="67">
        <v>12.3788348246638</v>
      </c>
      <c r="M25" s="67">
        <v>-0.12809925795774699</v>
      </c>
      <c r="N25" s="66">
        <v>4478293.4529999997</v>
      </c>
      <c r="O25" s="66">
        <v>47740611.776600003</v>
      </c>
      <c r="P25" s="66">
        <v>16207</v>
      </c>
      <c r="Q25" s="66">
        <v>16013</v>
      </c>
      <c r="R25" s="67">
        <v>1.2115156435396299</v>
      </c>
      <c r="S25" s="66">
        <v>10.9058847411612</v>
      </c>
      <c r="T25" s="66">
        <v>10.7841426590895</v>
      </c>
      <c r="U25" s="68">
        <v>1.11629716397289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531552.54779999994</v>
      </c>
      <c r="E26" s="66">
        <v>459785</v>
      </c>
      <c r="F26" s="67">
        <v>115.60893630718699</v>
      </c>
      <c r="G26" s="66">
        <v>421366.24170000001</v>
      </c>
      <c r="H26" s="67">
        <v>26.149770720941898</v>
      </c>
      <c r="I26" s="66">
        <v>100753.9124</v>
      </c>
      <c r="J26" s="67">
        <v>18.954647629289401</v>
      </c>
      <c r="K26" s="66">
        <v>88481.122499999998</v>
      </c>
      <c r="L26" s="67">
        <v>20.998626312118301</v>
      </c>
      <c r="M26" s="67">
        <v>0.13870517861027401</v>
      </c>
      <c r="N26" s="66">
        <v>11129272.7191</v>
      </c>
      <c r="O26" s="66">
        <v>96332116.522699997</v>
      </c>
      <c r="P26" s="66">
        <v>36291</v>
      </c>
      <c r="Q26" s="66">
        <v>35671</v>
      </c>
      <c r="R26" s="67">
        <v>1.7381065851812301</v>
      </c>
      <c r="S26" s="66">
        <v>14.646952351822801</v>
      </c>
      <c r="T26" s="66">
        <v>15.104448285722301</v>
      </c>
      <c r="U26" s="68">
        <v>-3.12348892049611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211941.5785</v>
      </c>
      <c r="E27" s="66">
        <v>219521</v>
      </c>
      <c r="F27" s="67">
        <v>96.547290919775307</v>
      </c>
      <c r="G27" s="66">
        <v>219959.84229999999</v>
      </c>
      <c r="H27" s="67">
        <v>-3.6453307640874</v>
      </c>
      <c r="I27" s="66">
        <v>69341.270799999998</v>
      </c>
      <c r="J27" s="67">
        <v>32.717162574119499</v>
      </c>
      <c r="K27" s="66">
        <v>62980.054300000003</v>
      </c>
      <c r="L27" s="67">
        <v>28.632523846831301</v>
      </c>
      <c r="M27" s="67">
        <v>0.10100366807718</v>
      </c>
      <c r="N27" s="66">
        <v>5389344.4013999999</v>
      </c>
      <c r="O27" s="66">
        <v>40713327.222900003</v>
      </c>
      <c r="P27" s="66">
        <v>30351</v>
      </c>
      <c r="Q27" s="66">
        <v>31753</v>
      </c>
      <c r="R27" s="67">
        <v>-4.4153308348817504</v>
      </c>
      <c r="S27" s="66">
        <v>6.9830179730486597</v>
      </c>
      <c r="T27" s="66">
        <v>7.0317429093313999</v>
      </c>
      <c r="U27" s="68">
        <v>-0.69776329476444299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753090.96340000001</v>
      </c>
      <c r="E28" s="66">
        <v>761357</v>
      </c>
      <c r="F28" s="67">
        <v>98.914302147350099</v>
      </c>
      <c r="G28" s="66">
        <v>651786.70719999995</v>
      </c>
      <c r="H28" s="67">
        <v>15.5425471371135</v>
      </c>
      <c r="I28" s="66">
        <v>18931.316299999999</v>
      </c>
      <c r="J28" s="67">
        <v>2.5138153583107998</v>
      </c>
      <c r="K28" s="66">
        <v>61473.440999999999</v>
      </c>
      <c r="L28" s="67">
        <v>9.4315272651206392</v>
      </c>
      <c r="M28" s="67">
        <v>-0.69204072535975303</v>
      </c>
      <c r="N28" s="66">
        <v>17916758.1263</v>
      </c>
      <c r="O28" s="66">
        <v>138212029.96399999</v>
      </c>
      <c r="P28" s="66">
        <v>44247</v>
      </c>
      <c r="Q28" s="66">
        <v>44620</v>
      </c>
      <c r="R28" s="67">
        <v>-0.83594800537875102</v>
      </c>
      <c r="S28" s="66">
        <v>17.020158731665401</v>
      </c>
      <c r="T28" s="66">
        <v>16.868553897355401</v>
      </c>
      <c r="U28" s="68">
        <v>0.89073690028475605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607363.98250000004</v>
      </c>
      <c r="E29" s="66">
        <v>626834</v>
      </c>
      <c r="F29" s="67">
        <v>96.893911705491405</v>
      </c>
      <c r="G29" s="66">
        <v>625364.83790000004</v>
      </c>
      <c r="H29" s="67">
        <v>-2.8784565919068399</v>
      </c>
      <c r="I29" s="66">
        <v>104555.8414</v>
      </c>
      <c r="J29" s="67">
        <v>17.214692410576099</v>
      </c>
      <c r="K29" s="66">
        <v>56747.858200000002</v>
      </c>
      <c r="L29" s="67">
        <v>9.0743602391464098</v>
      </c>
      <c r="M29" s="67">
        <v>0.84246321740474095</v>
      </c>
      <c r="N29" s="66">
        <v>15290930.3599</v>
      </c>
      <c r="O29" s="66">
        <v>101238578.0448</v>
      </c>
      <c r="P29" s="66">
        <v>104678</v>
      </c>
      <c r="Q29" s="66">
        <v>105967</v>
      </c>
      <c r="R29" s="67">
        <v>-1.2164164315305801</v>
      </c>
      <c r="S29" s="66">
        <v>5.8022123321041699</v>
      </c>
      <c r="T29" s="66">
        <v>5.9340165136316001</v>
      </c>
      <c r="U29" s="68">
        <v>-2.27161940968882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1001718.1909</v>
      </c>
      <c r="E30" s="66">
        <v>1129707</v>
      </c>
      <c r="F30" s="67">
        <v>88.670619098580403</v>
      </c>
      <c r="G30" s="66">
        <v>1023288.4216</v>
      </c>
      <c r="H30" s="67">
        <v>-2.10793264583929</v>
      </c>
      <c r="I30" s="66">
        <v>138068.44390000001</v>
      </c>
      <c r="J30" s="67">
        <v>13.783162285987</v>
      </c>
      <c r="K30" s="66">
        <v>162594.34700000001</v>
      </c>
      <c r="L30" s="67">
        <v>15.889395752740899</v>
      </c>
      <c r="M30" s="67">
        <v>-0.15084105660819799</v>
      </c>
      <c r="N30" s="66">
        <v>27106264.7674</v>
      </c>
      <c r="O30" s="66">
        <v>175253579.1952</v>
      </c>
      <c r="P30" s="66">
        <v>55993</v>
      </c>
      <c r="Q30" s="66">
        <v>55946</v>
      </c>
      <c r="R30" s="67">
        <v>8.4009580667077005E-2</v>
      </c>
      <c r="S30" s="66">
        <v>17.8900610951369</v>
      </c>
      <c r="T30" s="66">
        <v>17.864126734708499</v>
      </c>
      <c r="U30" s="68">
        <v>0.144965186482615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658435.33360000001</v>
      </c>
      <c r="E31" s="66">
        <v>701855</v>
      </c>
      <c r="F31" s="67">
        <v>93.813584515320102</v>
      </c>
      <c r="G31" s="66">
        <v>679092.69079999998</v>
      </c>
      <c r="H31" s="67">
        <v>-3.0419053952214901</v>
      </c>
      <c r="I31" s="66">
        <v>34935.3433</v>
      </c>
      <c r="J31" s="67">
        <v>5.3058123580626804</v>
      </c>
      <c r="K31" s="66">
        <v>9875.2191000000003</v>
      </c>
      <c r="L31" s="67">
        <v>1.45417838150586</v>
      </c>
      <c r="M31" s="67">
        <v>2.53767779187806</v>
      </c>
      <c r="N31" s="66">
        <v>20760777.143800002</v>
      </c>
      <c r="O31" s="66">
        <v>157574762.22940001</v>
      </c>
      <c r="P31" s="66">
        <v>27561</v>
      </c>
      <c r="Q31" s="66">
        <v>28214</v>
      </c>
      <c r="R31" s="67">
        <v>-2.3144538172538498</v>
      </c>
      <c r="S31" s="66">
        <v>23.890110431406701</v>
      </c>
      <c r="T31" s="66">
        <v>22.774201481534</v>
      </c>
      <c r="U31" s="68">
        <v>4.67100791801154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127716.2594</v>
      </c>
      <c r="E32" s="66">
        <v>124558</v>
      </c>
      <c r="F32" s="67">
        <v>102.53557330721399</v>
      </c>
      <c r="G32" s="66">
        <v>119256.217</v>
      </c>
      <c r="H32" s="67">
        <v>7.0940053381032504</v>
      </c>
      <c r="I32" s="66">
        <v>40067.296499999997</v>
      </c>
      <c r="J32" s="67">
        <v>31.372118701434498</v>
      </c>
      <c r="K32" s="66">
        <v>32691.386500000001</v>
      </c>
      <c r="L32" s="67">
        <v>27.412731446948399</v>
      </c>
      <c r="M32" s="67">
        <v>0.225622428097383</v>
      </c>
      <c r="N32" s="66">
        <v>2911201.2130999998</v>
      </c>
      <c r="O32" s="66">
        <v>23174918.001600001</v>
      </c>
      <c r="P32" s="66">
        <v>25813</v>
      </c>
      <c r="Q32" s="66">
        <v>26725</v>
      </c>
      <c r="R32" s="67">
        <v>-3.41253507951357</v>
      </c>
      <c r="S32" s="66">
        <v>4.9477495602990702</v>
      </c>
      <c r="T32" s="66">
        <v>4.9295370065481796</v>
      </c>
      <c r="U32" s="68">
        <v>0.36809772865295998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189.81360000000001</v>
      </c>
      <c r="H33" s="69"/>
      <c r="I33" s="69"/>
      <c r="J33" s="69"/>
      <c r="K33" s="66">
        <v>32.531199999999998</v>
      </c>
      <c r="L33" s="67">
        <v>17.138497979069999</v>
      </c>
      <c r="M33" s="69"/>
      <c r="N33" s="66">
        <v>95.412899999999993</v>
      </c>
      <c r="O33" s="66">
        <v>4794.3296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108796.3137</v>
      </c>
      <c r="E35" s="66">
        <v>102782</v>
      </c>
      <c r="F35" s="67">
        <v>105.85152429413699</v>
      </c>
      <c r="G35" s="66">
        <v>35112.786200000002</v>
      </c>
      <c r="H35" s="67">
        <v>209.84813646033001</v>
      </c>
      <c r="I35" s="66">
        <v>11711.0484</v>
      </c>
      <c r="J35" s="67">
        <v>10.764195956392999</v>
      </c>
      <c r="K35" s="66">
        <v>5386.6354000000001</v>
      </c>
      <c r="L35" s="67">
        <v>15.340951211669999</v>
      </c>
      <c r="M35" s="67">
        <v>1.1740933867549299</v>
      </c>
      <c r="N35" s="66">
        <v>2609961.1532999999</v>
      </c>
      <c r="O35" s="66">
        <v>25856291.195</v>
      </c>
      <c r="P35" s="66">
        <v>9048</v>
      </c>
      <c r="Q35" s="66">
        <v>9195</v>
      </c>
      <c r="R35" s="67">
        <v>-1.59869494290376</v>
      </c>
      <c r="S35" s="66">
        <v>12.0243494363395</v>
      </c>
      <c r="T35" s="66">
        <v>12.0317223491028</v>
      </c>
      <c r="U35" s="68">
        <v>-6.1316521133107003E-2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300185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74390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170948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205558.97570000001</v>
      </c>
      <c r="E39" s="66">
        <v>228160</v>
      </c>
      <c r="F39" s="67">
        <v>90.094221467391307</v>
      </c>
      <c r="G39" s="66">
        <v>315165.81270000001</v>
      </c>
      <c r="H39" s="67">
        <v>-34.7775147504125</v>
      </c>
      <c r="I39" s="66">
        <v>9032.7621999999992</v>
      </c>
      <c r="J39" s="67">
        <v>4.3942436321451304</v>
      </c>
      <c r="K39" s="66">
        <v>14785.9755</v>
      </c>
      <c r="L39" s="67">
        <v>4.69149092451676</v>
      </c>
      <c r="M39" s="67">
        <v>-0.38909933943823999</v>
      </c>
      <c r="N39" s="66">
        <v>5538534.0623000003</v>
      </c>
      <c r="O39" s="66">
        <v>43223331.525799997</v>
      </c>
      <c r="P39" s="66">
        <v>324</v>
      </c>
      <c r="Q39" s="66">
        <v>327</v>
      </c>
      <c r="R39" s="67">
        <v>-0.91743119266054496</v>
      </c>
      <c r="S39" s="66">
        <v>634.44128302469096</v>
      </c>
      <c r="T39" s="66">
        <v>568.91975932721698</v>
      </c>
      <c r="U39" s="68">
        <v>10.327436982836501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308654.63150000002</v>
      </c>
      <c r="E40" s="66">
        <v>283866</v>
      </c>
      <c r="F40" s="67">
        <v>108.732511642817</v>
      </c>
      <c r="G40" s="66">
        <v>303803.61379999999</v>
      </c>
      <c r="H40" s="67">
        <v>1.5967610257570799</v>
      </c>
      <c r="I40" s="66">
        <v>15791.4655</v>
      </c>
      <c r="J40" s="67">
        <v>5.1162250257696202</v>
      </c>
      <c r="K40" s="66">
        <v>27758.761500000001</v>
      </c>
      <c r="L40" s="67">
        <v>9.1370741620849003</v>
      </c>
      <c r="M40" s="67">
        <v>-0.43111779320557903</v>
      </c>
      <c r="N40" s="66">
        <v>8272391.3449999997</v>
      </c>
      <c r="O40" s="66">
        <v>80800591.3354</v>
      </c>
      <c r="P40" s="66">
        <v>1597</v>
      </c>
      <c r="Q40" s="66">
        <v>1405</v>
      </c>
      <c r="R40" s="67">
        <v>13.665480427046299</v>
      </c>
      <c r="S40" s="66">
        <v>193.271528804008</v>
      </c>
      <c r="T40" s="66">
        <v>194.79254156583599</v>
      </c>
      <c r="U40" s="68">
        <v>-0.78698232028329995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60926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23818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102188.0901</v>
      </c>
      <c r="E43" s="71">
        <v>0</v>
      </c>
      <c r="F43" s="72"/>
      <c r="G43" s="71">
        <v>53232.4712</v>
      </c>
      <c r="H43" s="73">
        <v>91.965707765225801</v>
      </c>
      <c r="I43" s="71">
        <v>10460.5584</v>
      </c>
      <c r="J43" s="73">
        <v>10.2365729604726</v>
      </c>
      <c r="K43" s="71">
        <v>4420.2362000000003</v>
      </c>
      <c r="L43" s="73">
        <v>8.3036464405206907</v>
      </c>
      <c r="M43" s="73">
        <v>1.36651570791624</v>
      </c>
      <c r="N43" s="71">
        <v>515555.15519999998</v>
      </c>
      <c r="O43" s="71">
        <v>5747460.5592</v>
      </c>
      <c r="P43" s="71">
        <v>45</v>
      </c>
      <c r="Q43" s="71">
        <v>25</v>
      </c>
      <c r="R43" s="73">
        <v>80</v>
      </c>
      <c r="S43" s="71">
        <v>2270.8464466666701</v>
      </c>
      <c r="T43" s="71">
        <v>748.09180000000003</v>
      </c>
      <c r="U43" s="74">
        <v>67.056698126898496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J31" sqref="J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42839</v>
      </c>
      <c r="D2" s="32">
        <v>467581.43873418798</v>
      </c>
      <c r="E2" s="32">
        <v>350311.220809402</v>
      </c>
      <c r="F2" s="32">
        <v>117270.217924786</v>
      </c>
      <c r="G2" s="32">
        <v>350311.220809402</v>
      </c>
      <c r="H2" s="32">
        <v>0.25080169615426601</v>
      </c>
    </row>
    <row r="3" spans="1:8" ht="14.25" x14ac:dyDescent="0.2">
      <c r="A3" s="32">
        <v>2</v>
      </c>
      <c r="B3" s="33">
        <v>13</v>
      </c>
      <c r="C3" s="32">
        <v>7317.5119999999997</v>
      </c>
      <c r="D3" s="32">
        <v>63507.811610581703</v>
      </c>
      <c r="E3" s="32">
        <v>48881.852605279499</v>
      </c>
      <c r="F3" s="32">
        <v>14625.9590053022</v>
      </c>
      <c r="G3" s="32">
        <v>48881.852605279499</v>
      </c>
      <c r="H3" s="32">
        <v>0.23030173193473999</v>
      </c>
    </row>
    <row r="4" spans="1:8" ht="14.25" x14ac:dyDescent="0.2">
      <c r="A4" s="32">
        <v>3</v>
      </c>
      <c r="B4" s="33">
        <v>14</v>
      </c>
      <c r="C4" s="32">
        <v>92712</v>
      </c>
      <c r="D4" s="32">
        <v>95321.231281196597</v>
      </c>
      <c r="E4" s="32">
        <v>70072.453345299102</v>
      </c>
      <c r="F4" s="32">
        <v>25248.7779358974</v>
      </c>
      <c r="G4" s="32">
        <v>70072.453345299102</v>
      </c>
      <c r="H4" s="32">
        <v>0.26488094621243202</v>
      </c>
    </row>
    <row r="5" spans="1:8" ht="14.25" x14ac:dyDescent="0.2">
      <c r="A5" s="32">
        <v>4</v>
      </c>
      <c r="B5" s="33">
        <v>15</v>
      </c>
      <c r="C5" s="32">
        <v>3718</v>
      </c>
      <c r="D5" s="32">
        <v>58269.5856324786</v>
      </c>
      <c r="E5" s="32">
        <v>48098.104543589703</v>
      </c>
      <c r="F5" s="32">
        <v>10171.481088888901</v>
      </c>
      <c r="G5" s="32">
        <v>48098.104543589703</v>
      </c>
      <c r="H5" s="32">
        <v>0.17455900841723901</v>
      </c>
    </row>
    <row r="6" spans="1:8" ht="14.25" x14ac:dyDescent="0.2">
      <c r="A6" s="32">
        <v>5</v>
      </c>
      <c r="B6" s="33">
        <v>16</v>
      </c>
      <c r="C6" s="32">
        <v>1963</v>
      </c>
      <c r="D6" s="32">
        <v>135043.25659999999</v>
      </c>
      <c r="E6" s="32">
        <v>119945.144474359</v>
      </c>
      <c r="F6" s="32">
        <v>15098.112125641001</v>
      </c>
      <c r="G6" s="32">
        <v>119945.144474359</v>
      </c>
      <c r="H6" s="32">
        <v>0.111802044069197</v>
      </c>
    </row>
    <row r="7" spans="1:8" ht="14.25" x14ac:dyDescent="0.2">
      <c r="A7" s="32">
        <v>6</v>
      </c>
      <c r="B7" s="33">
        <v>17</v>
      </c>
      <c r="C7" s="32">
        <v>15095</v>
      </c>
      <c r="D7" s="32">
        <v>222400.07289572601</v>
      </c>
      <c r="E7" s="32">
        <v>167106.09341623899</v>
      </c>
      <c r="F7" s="32">
        <v>55293.9794794872</v>
      </c>
      <c r="G7" s="32">
        <v>167106.09341623899</v>
      </c>
      <c r="H7" s="32">
        <v>0.24862392695982599</v>
      </c>
    </row>
    <row r="8" spans="1:8" ht="14.25" x14ac:dyDescent="0.2">
      <c r="A8" s="32">
        <v>7</v>
      </c>
      <c r="B8" s="33">
        <v>18</v>
      </c>
      <c r="C8" s="32">
        <v>32160</v>
      </c>
      <c r="D8" s="32">
        <v>110502.874453846</v>
      </c>
      <c r="E8" s="32">
        <v>86591.573944444404</v>
      </c>
      <c r="F8" s="32">
        <v>23911.300509401699</v>
      </c>
      <c r="G8" s="32">
        <v>86591.573944444404</v>
      </c>
      <c r="H8" s="32">
        <v>0.216386230924597</v>
      </c>
    </row>
    <row r="9" spans="1:8" ht="14.25" x14ac:dyDescent="0.2">
      <c r="A9" s="32">
        <v>8</v>
      </c>
      <c r="B9" s="33">
        <v>19</v>
      </c>
      <c r="C9" s="32">
        <v>14625</v>
      </c>
      <c r="D9" s="32">
        <v>89067.482003418801</v>
      </c>
      <c r="E9" s="32">
        <v>70147.520326495694</v>
      </c>
      <c r="F9" s="32">
        <v>18919.9616769231</v>
      </c>
      <c r="G9" s="32">
        <v>70147.520326495694</v>
      </c>
      <c r="H9" s="32">
        <v>0.21242277485959299</v>
      </c>
    </row>
    <row r="10" spans="1:8" ht="14.25" x14ac:dyDescent="0.2">
      <c r="A10" s="32">
        <v>9</v>
      </c>
      <c r="B10" s="33">
        <v>21</v>
      </c>
      <c r="C10" s="32">
        <v>165390</v>
      </c>
      <c r="D10" s="32">
        <v>716895.02610000002</v>
      </c>
      <c r="E10" s="32">
        <v>722042.56140000001</v>
      </c>
      <c r="F10" s="32">
        <v>-5147.5352999999996</v>
      </c>
      <c r="G10" s="32">
        <v>722042.56140000001</v>
      </c>
      <c r="H10" s="32">
        <v>-7.1803194506777999E-3</v>
      </c>
    </row>
    <row r="11" spans="1:8" ht="14.25" x14ac:dyDescent="0.2">
      <c r="A11" s="32">
        <v>10</v>
      </c>
      <c r="B11" s="33">
        <v>22</v>
      </c>
      <c r="C11" s="32">
        <v>38974</v>
      </c>
      <c r="D11" s="32">
        <v>470249.61530683801</v>
      </c>
      <c r="E11" s="32">
        <v>426731.19163247902</v>
      </c>
      <c r="F11" s="32">
        <v>43518.423674359001</v>
      </c>
      <c r="G11" s="32">
        <v>426731.19163247902</v>
      </c>
      <c r="H11" s="32">
        <v>9.2543241414377794E-2</v>
      </c>
    </row>
    <row r="12" spans="1:8" ht="14.25" x14ac:dyDescent="0.2">
      <c r="A12" s="32">
        <v>11</v>
      </c>
      <c r="B12" s="33">
        <v>23</v>
      </c>
      <c r="C12" s="32">
        <v>169791.25599999999</v>
      </c>
      <c r="D12" s="32">
        <v>1460663.81233333</v>
      </c>
      <c r="E12" s="32">
        <v>1239915.0617068401</v>
      </c>
      <c r="F12" s="32">
        <v>220748.75062649601</v>
      </c>
      <c r="G12" s="32">
        <v>1239915.0617068401</v>
      </c>
      <c r="H12" s="32">
        <v>0.151129061158749</v>
      </c>
    </row>
    <row r="13" spans="1:8" ht="14.25" x14ac:dyDescent="0.2">
      <c r="A13" s="32">
        <v>12</v>
      </c>
      <c r="B13" s="33">
        <v>24</v>
      </c>
      <c r="C13" s="32">
        <v>13204.054</v>
      </c>
      <c r="D13" s="32">
        <v>433263.74661794899</v>
      </c>
      <c r="E13" s="32">
        <v>377733.57230427401</v>
      </c>
      <c r="F13" s="32">
        <v>55530.174313675197</v>
      </c>
      <c r="G13" s="32">
        <v>377733.57230427401</v>
      </c>
      <c r="H13" s="32">
        <v>0.12816713779341801</v>
      </c>
    </row>
    <row r="14" spans="1:8" ht="14.25" x14ac:dyDescent="0.2">
      <c r="A14" s="32">
        <v>13</v>
      </c>
      <c r="B14" s="33">
        <v>25</v>
      </c>
      <c r="C14" s="32">
        <v>63379</v>
      </c>
      <c r="D14" s="32">
        <v>724915.39540000004</v>
      </c>
      <c r="E14" s="32">
        <v>666377.18160000001</v>
      </c>
      <c r="F14" s="32">
        <v>58538.213799999998</v>
      </c>
      <c r="G14" s="32">
        <v>666377.18160000001</v>
      </c>
      <c r="H14" s="32">
        <v>8.0751787272636502E-2</v>
      </c>
    </row>
    <row r="15" spans="1:8" ht="14.25" x14ac:dyDescent="0.2">
      <c r="A15" s="32">
        <v>14</v>
      </c>
      <c r="B15" s="33">
        <v>26</v>
      </c>
      <c r="C15" s="32">
        <v>45811</v>
      </c>
      <c r="D15" s="32">
        <v>254840.45564690299</v>
      </c>
      <c r="E15" s="32">
        <v>219866.39926017699</v>
      </c>
      <c r="F15" s="32">
        <v>34974.056386725701</v>
      </c>
      <c r="G15" s="32">
        <v>219866.39926017699</v>
      </c>
      <c r="H15" s="32">
        <v>0.137239027837811</v>
      </c>
    </row>
    <row r="16" spans="1:8" ht="14.25" x14ac:dyDescent="0.2">
      <c r="A16" s="32">
        <v>15</v>
      </c>
      <c r="B16" s="33">
        <v>27</v>
      </c>
      <c r="C16" s="32">
        <v>155050.351</v>
      </c>
      <c r="D16" s="32">
        <v>1069794.0859999999</v>
      </c>
      <c r="E16" s="32">
        <v>939323.69409999996</v>
      </c>
      <c r="F16" s="32">
        <v>130470.3919</v>
      </c>
      <c r="G16" s="32">
        <v>939323.69409999996</v>
      </c>
      <c r="H16" s="32">
        <v>0.12195841574319601</v>
      </c>
    </row>
    <row r="17" spans="1:8" ht="14.25" x14ac:dyDescent="0.2">
      <c r="A17" s="32">
        <v>16</v>
      </c>
      <c r="B17" s="33">
        <v>29</v>
      </c>
      <c r="C17" s="32">
        <v>173181</v>
      </c>
      <c r="D17" s="32">
        <v>2116202.3575393199</v>
      </c>
      <c r="E17" s="32">
        <v>1995416.22343419</v>
      </c>
      <c r="F17" s="32">
        <v>120786.134105128</v>
      </c>
      <c r="G17" s="32">
        <v>1995416.22343419</v>
      </c>
      <c r="H17" s="32">
        <v>5.70768356224573E-2</v>
      </c>
    </row>
    <row r="18" spans="1:8" ht="14.25" x14ac:dyDescent="0.2">
      <c r="A18" s="32">
        <v>17</v>
      </c>
      <c r="B18" s="33">
        <v>31</v>
      </c>
      <c r="C18" s="32">
        <v>30173.143</v>
      </c>
      <c r="D18" s="32">
        <v>194044.91259330601</v>
      </c>
      <c r="E18" s="32">
        <v>156550.85421610699</v>
      </c>
      <c r="F18" s="32">
        <v>37494.0583771987</v>
      </c>
      <c r="G18" s="32">
        <v>156550.85421610699</v>
      </c>
      <c r="H18" s="32">
        <v>0.19322360929802701</v>
      </c>
    </row>
    <row r="19" spans="1:8" ht="14.25" x14ac:dyDescent="0.2">
      <c r="A19" s="32">
        <v>18</v>
      </c>
      <c r="B19" s="33">
        <v>32</v>
      </c>
      <c r="C19" s="32">
        <v>11812.188</v>
      </c>
      <c r="D19" s="32">
        <v>176751.67276308901</v>
      </c>
      <c r="E19" s="32">
        <v>160343.06683500699</v>
      </c>
      <c r="F19" s="32">
        <v>16408.605928082001</v>
      </c>
      <c r="G19" s="32">
        <v>160343.06683500699</v>
      </c>
      <c r="H19" s="32">
        <v>9.2834232749103504E-2</v>
      </c>
    </row>
    <row r="20" spans="1:8" ht="14.25" x14ac:dyDescent="0.2">
      <c r="A20" s="32">
        <v>19</v>
      </c>
      <c r="B20" s="33">
        <v>33</v>
      </c>
      <c r="C20" s="32">
        <v>52168.485999999997</v>
      </c>
      <c r="D20" s="32">
        <v>531552.54719062895</v>
      </c>
      <c r="E20" s="32">
        <v>430798.51585240598</v>
      </c>
      <c r="F20" s="32">
        <v>100754.031338222</v>
      </c>
      <c r="G20" s="32">
        <v>430798.51585240598</v>
      </c>
      <c r="H20" s="32">
        <v>0.18954670026647299</v>
      </c>
    </row>
    <row r="21" spans="1:8" ht="14.25" x14ac:dyDescent="0.2">
      <c r="A21" s="32">
        <v>20</v>
      </c>
      <c r="B21" s="33">
        <v>34</v>
      </c>
      <c r="C21" s="32">
        <v>38455.485000000001</v>
      </c>
      <c r="D21" s="32">
        <v>211941.56565683399</v>
      </c>
      <c r="E21" s="32">
        <v>142600.31690306999</v>
      </c>
      <c r="F21" s="32">
        <v>69341.248753763401</v>
      </c>
      <c r="G21" s="32">
        <v>142600.31690306999</v>
      </c>
      <c r="H21" s="32">
        <v>0.32717154154668099</v>
      </c>
    </row>
    <row r="22" spans="1:8" ht="14.25" x14ac:dyDescent="0.2">
      <c r="A22" s="32">
        <v>21</v>
      </c>
      <c r="B22" s="33">
        <v>35</v>
      </c>
      <c r="C22" s="32">
        <v>34605.976999999999</v>
      </c>
      <c r="D22" s="32">
        <v>753090.96327787603</v>
      </c>
      <c r="E22" s="32">
        <v>734159.64098849602</v>
      </c>
      <c r="F22" s="32">
        <v>18931.3222893805</v>
      </c>
      <c r="G22" s="32">
        <v>734159.64098849602</v>
      </c>
      <c r="H22" s="32">
        <v>2.5138161540248401E-2</v>
      </c>
    </row>
    <row r="23" spans="1:8" ht="14.25" x14ac:dyDescent="0.2">
      <c r="A23" s="32">
        <v>22</v>
      </c>
      <c r="B23" s="33">
        <v>36</v>
      </c>
      <c r="C23" s="32">
        <v>134708.462</v>
      </c>
      <c r="D23" s="32">
        <v>607363.98067610594</v>
      </c>
      <c r="E23" s="32">
        <v>502808.08215625799</v>
      </c>
      <c r="F23" s="32">
        <v>104555.89851984799</v>
      </c>
      <c r="G23" s="32">
        <v>502808.08215625799</v>
      </c>
      <c r="H23" s="32">
        <v>0.17214701866821</v>
      </c>
    </row>
    <row r="24" spans="1:8" ht="14.25" x14ac:dyDescent="0.2">
      <c r="A24" s="32">
        <v>23</v>
      </c>
      <c r="B24" s="33">
        <v>37</v>
      </c>
      <c r="C24" s="32">
        <v>89379.361999999994</v>
      </c>
      <c r="D24" s="32">
        <v>1001718.1790708</v>
      </c>
      <c r="E24" s="32">
        <v>863649.72294268303</v>
      </c>
      <c r="F24" s="32">
        <v>138068.456128113</v>
      </c>
      <c r="G24" s="32">
        <v>863649.72294268303</v>
      </c>
      <c r="H24" s="32">
        <v>0.13783163669465101</v>
      </c>
    </row>
    <row r="25" spans="1:8" ht="14.25" x14ac:dyDescent="0.2">
      <c r="A25" s="32">
        <v>24</v>
      </c>
      <c r="B25" s="33">
        <v>38</v>
      </c>
      <c r="C25" s="32">
        <v>166991.57999999999</v>
      </c>
      <c r="D25" s="32">
        <v>658435.31611504406</v>
      </c>
      <c r="E25" s="32">
        <v>623500.01320354</v>
      </c>
      <c r="F25" s="32">
        <v>34935.302911504397</v>
      </c>
      <c r="G25" s="32">
        <v>623500.01320354</v>
      </c>
      <c r="H25" s="32">
        <v>5.3058063649490499E-2</v>
      </c>
    </row>
    <row r="26" spans="1:8" ht="14.25" x14ac:dyDescent="0.2">
      <c r="A26" s="32">
        <v>25</v>
      </c>
      <c r="B26" s="33">
        <v>39</v>
      </c>
      <c r="C26" s="32">
        <v>87241.502999999997</v>
      </c>
      <c r="D26" s="32">
        <v>127716.209439354</v>
      </c>
      <c r="E26" s="32">
        <v>87648.951363814398</v>
      </c>
      <c r="F26" s="32">
        <v>40067.258075539597</v>
      </c>
      <c r="G26" s="32">
        <v>87648.951363814398</v>
      </c>
      <c r="H26" s="32">
        <v>0.31372100887918603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6841.4380000000001</v>
      </c>
      <c r="D28" s="32">
        <v>108796.3124</v>
      </c>
      <c r="E28" s="32">
        <v>97085.263999999996</v>
      </c>
      <c r="F28" s="32">
        <v>11711.0484</v>
      </c>
      <c r="G28" s="32">
        <v>97085.263999999996</v>
      </c>
      <c r="H28" s="32">
        <v>0.107641960850136</v>
      </c>
    </row>
    <row r="29" spans="1:8" ht="14.25" x14ac:dyDescent="0.2">
      <c r="A29" s="32">
        <v>27</v>
      </c>
      <c r="B29" s="33">
        <v>75</v>
      </c>
      <c r="C29" s="32">
        <v>330</v>
      </c>
      <c r="D29" s="32">
        <v>205558.974358974</v>
      </c>
      <c r="E29" s="32">
        <v>196526.21367521401</v>
      </c>
      <c r="F29" s="32">
        <v>9032.76068376068</v>
      </c>
      <c r="G29" s="32">
        <v>196526.21367521401</v>
      </c>
      <c r="H29" s="32">
        <v>4.3942429231946203E-2</v>
      </c>
    </row>
    <row r="30" spans="1:8" ht="14.25" x14ac:dyDescent="0.2">
      <c r="A30" s="32">
        <v>28</v>
      </c>
      <c r="B30" s="33">
        <v>76</v>
      </c>
      <c r="C30" s="32">
        <v>1787</v>
      </c>
      <c r="D30" s="32">
        <v>308654.629411111</v>
      </c>
      <c r="E30" s="32">
        <v>292863.16109059798</v>
      </c>
      <c r="F30" s="32">
        <v>15791.4683205128</v>
      </c>
      <c r="G30" s="32">
        <v>292863.16109059798</v>
      </c>
      <c r="H30" s="32">
        <v>5.1162259742034998E-2</v>
      </c>
    </row>
    <row r="31" spans="1:8" ht="14.25" x14ac:dyDescent="0.2">
      <c r="A31" s="32">
        <v>29</v>
      </c>
      <c r="B31" s="33">
        <v>99</v>
      </c>
      <c r="C31" s="32">
        <v>47</v>
      </c>
      <c r="D31" s="32">
        <v>102188.09000832</v>
      </c>
      <c r="E31" s="32">
        <v>91727.530217078893</v>
      </c>
      <c r="F31" s="32">
        <v>10460.559791241199</v>
      </c>
      <c r="G31" s="32">
        <v>91727.530217078893</v>
      </c>
      <c r="H31" s="32">
        <v>0.10236574331108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2014-05-21T00:35:03Z</dcterms:modified>
</cp:coreProperties>
</file>