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<sst xmlns="http://schemas.openxmlformats.org/spreadsheetml/2006/main" count="114" uniqueCount="71">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</sst>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7" sqref="J17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11833571.6456</v>
      </c>
      <c r="F3" s="25">
        <f>RA!I7</f>
        <v>1281933.9620000001</v>
      </c>
      <c r="G3" s="16">
        <f>E3-F3</f>
        <v>10551637.683600001</v>
      </c>
      <c r="H3" s="27">
        <f>RA!J7</f>
        <v>10.8330265822716</v>
      </c>
      <c r="I3" s="20">
        <f>SUM(I4:I39)</f>
        <v>11833574.443346843</v>
      </c>
      <c r="J3" s="21">
        <f>SUM(J4:J39)</f>
        <v>10551637.546329083</v>
      </c>
      <c r="K3" s="22">
        <f>E3-I3</f>
        <v>-2.7977468427270651</v>
      </c>
      <c r="L3" s="22">
        <f>G3-J3</f>
        <v>0.13727091811597347</v>
      </c>
    </row>
    <row r="4" spans="1:12" x14ac:dyDescent="0.15">
      <c r="A4" s="39">
        <f>RA!A8</f>
        <v>41780</v>
      </c>
      <c r="B4" s="12">
        <v>12</v>
      </c>
      <c r="C4" s="36" t="s">
        <v>6</v>
      </c>
      <c r="D4" s="36"/>
      <c r="E4" s="15">
        <f>VLOOKUP(C4,RA!B8:D39,3,0)</f>
        <v>401109.72159999999</v>
      </c>
      <c r="F4" s="25">
        <f>VLOOKUP(C4,RA!B8:I43,8,0)</f>
        <v>103339.6323</v>
      </c>
      <c r="G4" s="16">
        <f t="shared" ref="G4:G39" si="0">E4-F4</f>
        <v>297770.08929999999</v>
      </c>
      <c r="H4" s="27">
        <f>RA!J8</f>
        <v>25.763432481213599</v>
      </c>
      <c r="I4" s="20">
        <f>VLOOKUP(B4,RMS!B:D,3,FALSE)</f>
        <v>401110.02329572599</v>
      </c>
      <c r="J4" s="21">
        <f>VLOOKUP(B4,RMS!B:E,4,FALSE)</f>
        <v>297770.09248974401</v>
      </c>
      <c r="K4" s="22">
        <f t="shared" ref="K4:K39" si="1">E4-I4</f>
        <v>-0.30169572599697858</v>
      </c>
      <c r="L4" s="22">
        <f t="shared" ref="L4:L39" si="2">G4-J4</f>
        <v>-3.1897440203465521E-3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53405.453399999999</v>
      </c>
      <c r="F5" s="25">
        <f>VLOOKUP(C5,RA!B9:I44,8,0)</f>
        <v>11970.5303</v>
      </c>
      <c r="G5" s="16">
        <f t="shared" si="0"/>
        <v>41434.9231</v>
      </c>
      <c r="H5" s="27">
        <f>RA!J9</f>
        <v>22.4144343656111</v>
      </c>
      <c r="I5" s="20">
        <f>VLOOKUP(B5,RMS!B:D,3,FALSE)</f>
        <v>53405.462684237202</v>
      </c>
      <c r="J5" s="21">
        <f>VLOOKUP(B5,RMS!B:E,4,FALSE)</f>
        <v>41434.925411814504</v>
      </c>
      <c r="K5" s="22">
        <f t="shared" si="1"/>
        <v>-9.2842372032464482E-3</v>
      </c>
      <c r="L5" s="22">
        <f t="shared" si="2"/>
        <v>-2.3118145036278293E-3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82616.224700000006</v>
      </c>
      <c r="F6" s="25">
        <f>VLOOKUP(C6,RA!B10:I45,8,0)</f>
        <v>20953.3544</v>
      </c>
      <c r="G6" s="16">
        <f t="shared" si="0"/>
        <v>61662.87030000001</v>
      </c>
      <c r="H6" s="27">
        <f>RA!J10</f>
        <v>25.362275359454902</v>
      </c>
      <c r="I6" s="20">
        <f>VLOOKUP(B6,RMS!B:D,3,FALSE)</f>
        <v>82617.856305982903</v>
      </c>
      <c r="J6" s="21">
        <f>VLOOKUP(B6,RMS!B:E,4,FALSE)</f>
        <v>61662.870486324799</v>
      </c>
      <c r="K6" s="22">
        <f t="shared" si="1"/>
        <v>-1.6316059828968719</v>
      </c>
      <c r="L6" s="22">
        <f t="shared" si="2"/>
        <v>-1.863247889559716E-4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44303.259100000003</v>
      </c>
      <c r="F7" s="25">
        <f>VLOOKUP(C7,RA!B11:I46,8,0)</f>
        <v>9384.3245000000006</v>
      </c>
      <c r="G7" s="16">
        <f t="shared" si="0"/>
        <v>34918.934600000001</v>
      </c>
      <c r="H7" s="27">
        <f>RA!J11</f>
        <v>21.182018412726698</v>
      </c>
      <c r="I7" s="20">
        <f>VLOOKUP(B7,RMS!B:D,3,FALSE)</f>
        <v>44303.258872649603</v>
      </c>
      <c r="J7" s="21">
        <f>VLOOKUP(B7,RMS!B:E,4,FALSE)</f>
        <v>34918.934866666699</v>
      </c>
      <c r="K7" s="22">
        <f t="shared" si="1"/>
        <v>2.2735039965482429E-4</v>
      </c>
      <c r="L7" s="22">
        <f t="shared" si="2"/>
        <v>-2.6666669873520732E-4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71226.700400000002</v>
      </c>
      <c r="F8" s="25">
        <f>VLOOKUP(C8,RA!B12:I47,8,0)</f>
        <v>17019.362400000002</v>
      </c>
      <c r="G8" s="16">
        <f t="shared" si="0"/>
        <v>54207.338000000003</v>
      </c>
      <c r="H8" s="27">
        <f>RA!J12</f>
        <v>23.894638252820101</v>
      </c>
      <c r="I8" s="20">
        <f>VLOOKUP(B8,RMS!B:D,3,FALSE)</f>
        <v>71226.702123931595</v>
      </c>
      <c r="J8" s="21">
        <f>VLOOKUP(B8,RMS!B:E,4,FALSE)</f>
        <v>54207.338246153799</v>
      </c>
      <c r="K8" s="22">
        <f t="shared" si="1"/>
        <v>-1.7239315930055454E-3</v>
      </c>
      <c r="L8" s="22">
        <f t="shared" si="2"/>
        <v>-2.4615379516035318E-4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185932.53210000001</v>
      </c>
      <c r="F9" s="25">
        <f>VLOOKUP(C9,RA!B13:I48,8,0)</f>
        <v>50682.776700000002</v>
      </c>
      <c r="G9" s="16">
        <f t="shared" si="0"/>
        <v>135249.75540000002</v>
      </c>
      <c r="H9" s="27">
        <f>RA!J13</f>
        <v>27.258692240441999</v>
      </c>
      <c r="I9" s="20">
        <f>VLOOKUP(B9,RMS!B:D,3,FALSE)</f>
        <v>185932.63529316199</v>
      </c>
      <c r="J9" s="21">
        <f>VLOOKUP(B9,RMS!B:E,4,FALSE)</f>
        <v>135249.75530256401</v>
      </c>
      <c r="K9" s="22">
        <f t="shared" si="1"/>
        <v>-0.10319316198001616</v>
      </c>
      <c r="L9" s="22">
        <f t="shared" si="2"/>
        <v>9.7436015494167805E-5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122840.917</v>
      </c>
      <c r="F10" s="25">
        <f>VLOOKUP(C10,RA!B14:I49,8,0)</f>
        <v>26258.0887</v>
      </c>
      <c r="G10" s="16">
        <f t="shared" si="0"/>
        <v>96582.828299999994</v>
      </c>
      <c r="H10" s="27">
        <f>RA!J14</f>
        <v>21.375686002083501</v>
      </c>
      <c r="I10" s="20">
        <f>VLOOKUP(B10,RMS!B:D,3,FALSE)</f>
        <v>122840.915254701</v>
      </c>
      <c r="J10" s="21">
        <f>VLOOKUP(B10,RMS!B:E,4,FALSE)</f>
        <v>96582.828170940207</v>
      </c>
      <c r="K10" s="22">
        <f t="shared" si="1"/>
        <v>1.7452989995945245E-3</v>
      </c>
      <c r="L10" s="22">
        <f t="shared" si="2"/>
        <v>1.2905978655908257E-4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74039.588099999994</v>
      </c>
      <c r="F11" s="25">
        <f>VLOOKUP(C11,RA!B15:I50,8,0)</f>
        <v>14140.191199999999</v>
      </c>
      <c r="G11" s="16">
        <f t="shared" si="0"/>
        <v>59899.396899999992</v>
      </c>
      <c r="H11" s="27">
        <f>RA!J15</f>
        <v>19.098149466879601</v>
      </c>
      <c r="I11" s="20">
        <f>VLOOKUP(B11,RMS!B:D,3,FALSE)</f>
        <v>74039.623020512794</v>
      </c>
      <c r="J11" s="21">
        <f>VLOOKUP(B11,RMS!B:E,4,FALSE)</f>
        <v>59899.398738461503</v>
      </c>
      <c r="K11" s="22">
        <f t="shared" si="1"/>
        <v>-3.4920512800454162E-2</v>
      </c>
      <c r="L11" s="22">
        <f t="shared" si="2"/>
        <v>-1.8384615104878321E-3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589638.91729999997</v>
      </c>
      <c r="F12" s="25">
        <f>VLOOKUP(C12,RA!B16:I51,8,0)</f>
        <v>-27391.52</v>
      </c>
      <c r="G12" s="16">
        <f t="shared" si="0"/>
        <v>617030.43729999999</v>
      </c>
      <c r="H12" s="27">
        <f>RA!J16</f>
        <v>-4.6454735595519701</v>
      </c>
      <c r="I12" s="20">
        <f>VLOOKUP(B12,RMS!B:D,3,FALSE)</f>
        <v>589638.87009999994</v>
      </c>
      <c r="J12" s="21">
        <f>VLOOKUP(B12,RMS!B:E,4,FALSE)</f>
        <v>617030.43729999999</v>
      </c>
      <c r="K12" s="22">
        <f t="shared" si="1"/>
        <v>4.7200000029988587E-2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422782.76360000001</v>
      </c>
      <c r="F13" s="25">
        <f>VLOOKUP(C13,RA!B17:I52,8,0)</f>
        <v>37115.595300000001</v>
      </c>
      <c r="G13" s="16">
        <f t="shared" si="0"/>
        <v>385667.16830000002</v>
      </c>
      <c r="H13" s="27">
        <f>RA!J17</f>
        <v>8.77888090421669</v>
      </c>
      <c r="I13" s="20">
        <f>VLOOKUP(B13,RMS!B:D,3,FALSE)</f>
        <v>422782.81307948701</v>
      </c>
      <c r="J13" s="21">
        <f>VLOOKUP(B13,RMS!B:E,4,FALSE)</f>
        <v>385667.16860256402</v>
      </c>
      <c r="K13" s="22">
        <f t="shared" si="1"/>
        <v>-4.9479487002827227E-2</v>
      </c>
      <c r="L13" s="22">
        <f t="shared" si="2"/>
        <v>-3.0256400350481272E-4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1150949.3158</v>
      </c>
      <c r="F14" s="25">
        <f>VLOOKUP(C14,RA!B18:I53,8,0)</f>
        <v>157675.47339999999</v>
      </c>
      <c r="G14" s="16">
        <f t="shared" si="0"/>
        <v>993273.84239999996</v>
      </c>
      <c r="H14" s="27">
        <f>RA!J18</f>
        <v>13.6996018187302</v>
      </c>
      <c r="I14" s="20">
        <f>VLOOKUP(B14,RMS!B:D,3,FALSE)</f>
        <v>1150949.4896418799</v>
      </c>
      <c r="J14" s="21">
        <f>VLOOKUP(B14,RMS!B:E,4,FALSE)</f>
        <v>993273.82906495698</v>
      </c>
      <c r="K14" s="22">
        <f t="shared" si="1"/>
        <v>-0.17384187993593514</v>
      </c>
      <c r="L14" s="22">
        <f t="shared" si="2"/>
        <v>1.3335042982362211E-2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717531.49320000003</v>
      </c>
      <c r="F15" s="25">
        <f>VLOOKUP(C15,RA!B19:I54,8,0)</f>
        <v>44180.218200000003</v>
      </c>
      <c r="G15" s="16">
        <f t="shared" si="0"/>
        <v>673351.27500000002</v>
      </c>
      <c r="H15" s="27">
        <f>RA!J19</f>
        <v>6.1572514403469496</v>
      </c>
      <c r="I15" s="20">
        <f>VLOOKUP(B15,RMS!B:D,3,FALSE)</f>
        <v>717531.51371538499</v>
      </c>
      <c r="J15" s="21">
        <f>VLOOKUP(B15,RMS!B:E,4,FALSE)</f>
        <v>673351.27522820502</v>
      </c>
      <c r="K15" s="22">
        <f t="shared" si="1"/>
        <v>-2.0515384967438877E-2</v>
      </c>
      <c r="L15" s="22">
        <f t="shared" si="2"/>
        <v>-2.282049972563982E-4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637295.08259999997</v>
      </c>
      <c r="F16" s="25">
        <f>VLOOKUP(C16,RA!B20:I55,8,0)</f>
        <v>48073.649299999997</v>
      </c>
      <c r="G16" s="16">
        <f t="shared" si="0"/>
        <v>589221.43329999992</v>
      </c>
      <c r="H16" s="27">
        <f>RA!J20</f>
        <v>7.5433893360469497</v>
      </c>
      <c r="I16" s="20">
        <f>VLOOKUP(B16,RMS!B:D,3,FALSE)</f>
        <v>637295.08959999995</v>
      </c>
      <c r="J16" s="21">
        <f>VLOOKUP(B16,RMS!B:E,4,FALSE)</f>
        <v>589221.43330000003</v>
      </c>
      <c r="K16" s="22">
        <f t="shared" si="1"/>
        <v>-6.9999999832361937E-3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239205.239</v>
      </c>
      <c r="F17" s="25">
        <f>VLOOKUP(C17,RA!B21:I56,8,0)</f>
        <v>25067.799299999999</v>
      </c>
      <c r="G17" s="16">
        <f t="shared" si="0"/>
        <v>214137.43969999999</v>
      </c>
      <c r="H17" s="27">
        <f>RA!J21</f>
        <v>10.479619679232901</v>
      </c>
      <c r="I17" s="20">
        <f>VLOOKUP(B17,RMS!B:D,3,FALSE)</f>
        <v>239205.19551946901</v>
      </c>
      <c r="J17" s="21">
        <f>VLOOKUP(B17,RMS!B:E,4,FALSE)</f>
        <v>214137.43966460199</v>
      </c>
      <c r="K17" s="22">
        <f t="shared" si="1"/>
        <v>4.3480530992383137E-2</v>
      </c>
      <c r="L17" s="22">
        <f t="shared" si="2"/>
        <v>3.5397999454289675E-5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882482.63029999996</v>
      </c>
      <c r="F18" s="25">
        <f>VLOOKUP(C18,RA!B22:I57,8,0)</f>
        <v>109553.9918</v>
      </c>
      <c r="G18" s="16">
        <f t="shared" si="0"/>
        <v>772928.6385</v>
      </c>
      <c r="H18" s="27">
        <f>RA!J22</f>
        <v>12.4142944051779</v>
      </c>
      <c r="I18" s="20">
        <f>VLOOKUP(B18,RMS!B:D,3,FALSE)</f>
        <v>882482.57653333305</v>
      </c>
      <c r="J18" s="21">
        <f>VLOOKUP(B18,RMS!B:E,4,FALSE)</f>
        <v>772928.63809999998</v>
      </c>
      <c r="K18" s="22">
        <f t="shared" si="1"/>
        <v>5.3766666911542416E-2</v>
      </c>
      <c r="L18" s="22">
        <f t="shared" si="2"/>
        <v>4.0000001899898052E-4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1865161.6753</v>
      </c>
      <c r="F19" s="25">
        <f>VLOOKUP(C19,RA!B23:I58,8,0)</f>
        <v>103284.60400000001</v>
      </c>
      <c r="G19" s="16">
        <f t="shared" si="0"/>
        <v>1761877.0713</v>
      </c>
      <c r="H19" s="27">
        <f>RA!J23</f>
        <v>5.5375684246454</v>
      </c>
      <c r="I19" s="20">
        <f>VLOOKUP(B19,RMS!B:D,3,FALSE)</f>
        <v>1865162.39541026</v>
      </c>
      <c r="J19" s="21">
        <f>VLOOKUP(B19,RMS!B:E,4,FALSE)</f>
        <v>1761877.0969162399</v>
      </c>
      <c r="K19" s="22">
        <f t="shared" si="1"/>
        <v>-0.72011025995016098</v>
      </c>
      <c r="L19" s="22">
        <f t="shared" si="2"/>
        <v>-2.5616239989176393E-2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188118.8334</v>
      </c>
      <c r="F20" s="25">
        <f>VLOOKUP(C20,RA!B24:I59,8,0)</f>
        <v>37300.757700000002</v>
      </c>
      <c r="G20" s="16">
        <f t="shared" si="0"/>
        <v>150818.07569999999</v>
      </c>
      <c r="H20" s="27">
        <f>RA!J24</f>
        <v>19.8282952460623</v>
      </c>
      <c r="I20" s="20">
        <f>VLOOKUP(B20,RMS!B:D,3,FALSE)</f>
        <v>188118.819945556</v>
      </c>
      <c r="J20" s="21">
        <f>VLOOKUP(B20,RMS!B:E,4,FALSE)</f>
        <v>150818.073831955</v>
      </c>
      <c r="K20" s="22">
        <f t="shared" si="1"/>
        <v>1.3454444007948041E-2</v>
      </c>
      <c r="L20" s="22">
        <f t="shared" si="2"/>
        <v>1.868044986622408E-3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162992.60999999999</v>
      </c>
      <c r="F21" s="25">
        <f>VLOOKUP(C21,RA!B25:I60,8,0)</f>
        <v>13597.0352</v>
      </c>
      <c r="G21" s="16">
        <f t="shared" si="0"/>
        <v>149395.57479999997</v>
      </c>
      <c r="H21" s="27">
        <f>RA!J25</f>
        <v>8.34211759661987</v>
      </c>
      <c r="I21" s="20">
        <f>VLOOKUP(B21,RMS!B:D,3,FALSE)</f>
        <v>162992.61873848399</v>
      </c>
      <c r="J21" s="21">
        <f>VLOOKUP(B21,RMS!B:E,4,FALSE)</f>
        <v>149395.57595535001</v>
      </c>
      <c r="K21" s="22">
        <f t="shared" si="1"/>
        <v>-8.7384840007871389E-3</v>
      </c>
      <c r="L21" s="22">
        <f t="shared" si="2"/>
        <v>-1.1553500371519476E-3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392791.81060000003</v>
      </c>
      <c r="F22" s="25">
        <f>VLOOKUP(C22,RA!B26:I61,8,0)</f>
        <v>85800.318599999999</v>
      </c>
      <c r="G22" s="16">
        <f t="shared" si="0"/>
        <v>306991.49200000003</v>
      </c>
      <c r="H22" s="27">
        <f>RA!J26</f>
        <v>21.843713714126999</v>
      </c>
      <c r="I22" s="20">
        <f>VLOOKUP(B22,RMS!B:D,3,FALSE)</f>
        <v>392791.81652409001</v>
      </c>
      <c r="J22" s="21">
        <f>VLOOKUP(B22,RMS!B:E,4,FALSE)</f>
        <v>306991.45922107302</v>
      </c>
      <c r="K22" s="22">
        <f t="shared" si="1"/>
        <v>-5.9240899863652885E-3</v>
      </c>
      <c r="L22" s="22">
        <f t="shared" si="2"/>
        <v>3.2778927008621395E-2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202259.76019999999</v>
      </c>
      <c r="F23" s="25">
        <f>VLOOKUP(C23,RA!B27:I62,8,0)</f>
        <v>65336.197399999997</v>
      </c>
      <c r="G23" s="16">
        <f t="shared" si="0"/>
        <v>136923.56279999999</v>
      </c>
      <c r="H23" s="27">
        <f>RA!J27</f>
        <v>32.303112262861298</v>
      </c>
      <c r="I23" s="20">
        <f>VLOOKUP(B23,RMS!B:D,3,FALSE)</f>
        <v>202259.73685461801</v>
      </c>
      <c r="J23" s="21">
        <f>VLOOKUP(B23,RMS!B:E,4,FALSE)</f>
        <v>136923.566082351</v>
      </c>
      <c r="K23" s="22">
        <f t="shared" si="1"/>
        <v>2.3345381981926039E-2</v>
      </c>
      <c r="L23" s="22">
        <f t="shared" si="2"/>
        <v>-3.2823510118760169E-3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723810.8138</v>
      </c>
      <c r="F24" s="25">
        <f>VLOOKUP(C24,RA!B28:I63,8,0)</f>
        <v>19531.7379</v>
      </c>
      <c r="G24" s="16">
        <f t="shared" si="0"/>
        <v>704279.07590000005</v>
      </c>
      <c r="H24" s="27">
        <f>RA!J28</f>
        <v>2.6984589795582901</v>
      </c>
      <c r="I24" s="20">
        <f>VLOOKUP(B24,RMS!B:D,3,FALSE)</f>
        <v>723810.81363805302</v>
      </c>
      <c r="J24" s="21">
        <f>VLOOKUP(B24,RMS!B:E,4,FALSE)</f>
        <v>704279.05139203498</v>
      </c>
      <c r="K24" s="22">
        <f t="shared" si="1"/>
        <v>1.619469840079546E-4</v>
      </c>
      <c r="L24" s="22">
        <f t="shared" si="2"/>
        <v>2.4507965077646077E-2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581981.3713</v>
      </c>
      <c r="F25" s="25">
        <f>VLOOKUP(C25,RA!B29:I64,8,0)</f>
        <v>98979.287400000001</v>
      </c>
      <c r="G25" s="16">
        <f t="shared" si="0"/>
        <v>483002.08389999997</v>
      </c>
      <c r="H25" s="27">
        <f>RA!J29</f>
        <v>17.0072947831483</v>
      </c>
      <c r="I25" s="20">
        <f>VLOOKUP(B25,RMS!B:D,3,FALSE)</f>
        <v>581981.37060000002</v>
      </c>
      <c r="J25" s="21">
        <f>VLOOKUP(B25,RMS!B:E,4,FALSE)</f>
        <v>483002.04789099901</v>
      </c>
      <c r="K25" s="22">
        <f t="shared" si="1"/>
        <v>6.99999975040555E-4</v>
      </c>
      <c r="L25" s="22">
        <f t="shared" si="2"/>
        <v>3.6009000963531435E-2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844445.23380000005</v>
      </c>
      <c r="F26" s="25">
        <f>VLOOKUP(C26,RA!B30:I65,8,0)</f>
        <v>106600.2987</v>
      </c>
      <c r="G26" s="16">
        <f t="shared" si="0"/>
        <v>737844.9351</v>
      </c>
      <c r="H26" s="27">
        <f>RA!J30</f>
        <v>12.623707782717799</v>
      </c>
      <c r="I26" s="20">
        <f>VLOOKUP(B26,RMS!B:D,3,FALSE)</f>
        <v>844445.22318849596</v>
      </c>
      <c r="J26" s="21">
        <f>VLOOKUP(B26,RMS!B:E,4,FALSE)</f>
        <v>737844.948873527</v>
      </c>
      <c r="K26" s="22">
        <f t="shared" si="1"/>
        <v>1.0611504083499312E-2</v>
      </c>
      <c r="L26" s="22">
        <f t="shared" si="2"/>
        <v>-1.377352699637413E-2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506621.83</v>
      </c>
      <c r="F27" s="25">
        <f>VLOOKUP(C27,RA!B31:I66,8,0)</f>
        <v>28851.2071</v>
      </c>
      <c r="G27" s="16">
        <f t="shared" si="0"/>
        <v>477770.62290000002</v>
      </c>
      <c r="H27" s="27">
        <f>RA!J31</f>
        <v>5.6948211449948802</v>
      </c>
      <c r="I27" s="20">
        <f>VLOOKUP(B27,RMS!B:D,3,FALSE)</f>
        <v>506621.81197256601</v>
      </c>
      <c r="J27" s="21">
        <f>VLOOKUP(B27,RMS!B:E,4,FALSE)</f>
        <v>477770.55460531003</v>
      </c>
      <c r="K27" s="22">
        <f t="shared" si="1"/>
        <v>1.8027434009127319E-2</v>
      </c>
      <c r="L27" s="22">
        <f t="shared" si="2"/>
        <v>6.8294689990580082E-2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118885.1814</v>
      </c>
      <c r="F28" s="25">
        <f>VLOOKUP(C28,RA!B32:I67,8,0)</f>
        <v>36984.712800000001</v>
      </c>
      <c r="G28" s="16">
        <f t="shared" si="0"/>
        <v>81900.468599999993</v>
      </c>
      <c r="H28" s="27">
        <f>RA!J32</f>
        <v>31.109607071685101</v>
      </c>
      <c r="I28" s="20">
        <f>VLOOKUP(B28,RMS!B:D,3,FALSE)</f>
        <v>118885.131473822</v>
      </c>
      <c r="J28" s="21">
        <f>VLOOKUP(B28,RMS!B:E,4,FALSE)</f>
        <v>81900.461139168998</v>
      </c>
      <c r="K28" s="22">
        <f t="shared" si="1"/>
        <v>4.9926178005989641E-2</v>
      </c>
      <c r="L28" s="22">
        <f t="shared" si="2"/>
        <v>7.4608309951145202E-3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96377.903200000001</v>
      </c>
      <c r="F31" s="25">
        <f>VLOOKUP(C31,RA!B35:I70,8,0)</f>
        <v>9917.9817000000003</v>
      </c>
      <c r="G31" s="16">
        <f t="shared" si="0"/>
        <v>86459.921499999997</v>
      </c>
      <c r="H31" s="27">
        <f>RA!J35</f>
        <v>10.2907215976867</v>
      </c>
      <c r="I31" s="20">
        <f>VLOOKUP(B31,RMS!B:D,3,FALSE)</f>
        <v>96377.902199999997</v>
      </c>
      <c r="J31" s="21">
        <f>VLOOKUP(B31,RMS!B:E,4,FALSE)</f>
        <v>86459.917499999996</v>
      </c>
      <c r="K31" s="22">
        <f t="shared" si="1"/>
        <v>1.0000000038417056E-3</v>
      </c>
      <c r="L31" s="22">
        <f t="shared" si="2"/>
        <v>4.0000000008149073E-3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187419.6588</v>
      </c>
      <c r="F35" s="25">
        <f>VLOOKUP(C35,RA!B8:I74,8,0)</f>
        <v>7980.6413000000002</v>
      </c>
      <c r="G35" s="16">
        <f t="shared" si="0"/>
        <v>179439.01750000002</v>
      </c>
      <c r="H35" s="27">
        <f>RA!J39</f>
        <v>4.2581665931407597</v>
      </c>
      <c r="I35" s="20">
        <f>VLOOKUP(B35,RMS!B:D,3,FALSE)</f>
        <v>187419.65811965801</v>
      </c>
      <c r="J35" s="21">
        <f>VLOOKUP(B35,RMS!B:E,4,FALSE)</f>
        <v>179439.01709401701</v>
      </c>
      <c r="K35" s="22">
        <f t="shared" si="1"/>
        <v>6.8034199648536742E-4</v>
      </c>
      <c r="L35" s="22">
        <f t="shared" si="2"/>
        <v>4.059830098412931E-4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254137.70180000001</v>
      </c>
      <c r="F36" s="25">
        <f>VLOOKUP(C36,RA!B8:I75,8,0)</f>
        <v>14577.353300000001</v>
      </c>
      <c r="G36" s="16">
        <f t="shared" si="0"/>
        <v>239560.34850000002</v>
      </c>
      <c r="H36" s="27">
        <f>RA!J40</f>
        <v>5.7360057940053304</v>
      </c>
      <c r="I36" s="20">
        <f>VLOOKUP(B36,RMS!B:D,3,FALSE)</f>
        <v>254137.69599658099</v>
      </c>
      <c r="J36" s="21">
        <f>VLOOKUP(B36,RMS!B:E,4,FALSE)</f>
        <v>239560.348423077</v>
      </c>
      <c r="K36" s="22">
        <f t="shared" si="1"/>
        <v>5.8034190151374787E-3</v>
      </c>
      <c r="L36" s="22">
        <f t="shared" si="2"/>
        <v>7.6923024607822299E-5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9"/>
      <c r="B39" s="12">
        <v>99</v>
      </c>
      <c r="C39" s="36" t="s">
        <v>35</v>
      </c>
      <c r="D39" s="36"/>
      <c r="E39" s="15">
        <f>VLOOKUP(C39,RA!B8:D74,3,0)</f>
        <v>33207.423799999997</v>
      </c>
      <c r="F39" s="25">
        <f>VLOOKUP(C39,RA!B8:I78,8,0)</f>
        <v>5168.3611000000001</v>
      </c>
      <c r="G39" s="16">
        <f t="shared" si="0"/>
        <v>28039.062699999995</v>
      </c>
      <c r="H39" s="27">
        <f>RA!J43</f>
        <v>15.5638724976913</v>
      </c>
      <c r="I39" s="20">
        <f>VLOOKUP(B39,RMS!B:D,3,FALSE)</f>
        <v>33207.423644202398</v>
      </c>
      <c r="J39" s="21">
        <f>VLOOKUP(B39,RMS!B:E,4,FALSE)</f>
        <v>28039.062430981001</v>
      </c>
      <c r="K39" s="22">
        <f t="shared" si="1"/>
        <v>1.5579759929096326E-4</v>
      </c>
      <c r="L39" s="22">
        <f t="shared" si="2"/>
        <v>2.6901899400399998E-4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11833571.6456</v>
      </c>
      <c r="E7" s="63">
        <v>14857145</v>
      </c>
      <c r="F7" s="64">
        <v>79.649028434467098</v>
      </c>
      <c r="G7" s="63">
        <v>11647879.613</v>
      </c>
      <c r="H7" s="64">
        <v>1.5942131853144501</v>
      </c>
      <c r="I7" s="63">
        <v>1281933.9620000001</v>
      </c>
      <c r="J7" s="64">
        <v>10.8330265822716</v>
      </c>
      <c r="K7" s="63">
        <v>1425786.2775000001</v>
      </c>
      <c r="L7" s="64">
        <v>12.240736725237999</v>
      </c>
      <c r="M7" s="64">
        <v>-0.10089332305276</v>
      </c>
      <c r="N7" s="63">
        <v>360092526.89740002</v>
      </c>
      <c r="O7" s="63">
        <v>2985082726.3610001</v>
      </c>
      <c r="P7" s="63">
        <v>721515</v>
      </c>
      <c r="Q7" s="63">
        <v>822530</v>
      </c>
      <c r="R7" s="64">
        <v>-12.281011026953401</v>
      </c>
      <c r="S7" s="63">
        <v>16.401005724898301</v>
      </c>
      <c r="T7" s="63">
        <v>16.3839963252404</v>
      </c>
      <c r="U7" s="65">
        <v>0.103709491620149</v>
      </c>
      <c r="V7" s="53"/>
      <c r="W7" s="53"/>
    </row>
    <row r="8" spans="1:23" ht="14.25" thickBot="1" x14ac:dyDescent="0.2">
      <c r="A8" s="48">
        <v>41780</v>
      </c>
      <c r="B8" s="51" t="s">
        <v>6</v>
      </c>
      <c r="C8" s="52"/>
      <c r="D8" s="66">
        <v>401109.72159999999</v>
      </c>
      <c r="E8" s="66">
        <v>433053</v>
      </c>
      <c r="F8" s="67">
        <v>92.623702318192002</v>
      </c>
      <c r="G8" s="66">
        <v>359674.92849999998</v>
      </c>
      <c r="H8" s="67">
        <v>11.520067098588401</v>
      </c>
      <c r="I8" s="66">
        <v>103339.6323</v>
      </c>
      <c r="J8" s="67">
        <v>25.763432481213599</v>
      </c>
      <c r="K8" s="66">
        <v>83177.328599999993</v>
      </c>
      <c r="L8" s="67">
        <v>23.125695456974299</v>
      </c>
      <c r="M8" s="67">
        <v>0.24240143365219799</v>
      </c>
      <c r="N8" s="66">
        <v>11791888.0393</v>
      </c>
      <c r="O8" s="66">
        <v>117124880.7904</v>
      </c>
      <c r="P8" s="66">
        <v>17419</v>
      </c>
      <c r="Q8" s="66">
        <v>21144</v>
      </c>
      <c r="R8" s="67">
        <v>-17.617290957245601</v>
      </c>
      <c r="S8" s="66">
        <v>23.027138274298199</v>
      </c>
      <c r="T8" s="66">
        <v>22.114124574347301</v>
      </c>
      <c r="U8" s="68">
        <v>3.9649464430840902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53405.453399999999</v>
      </c>
      <c r="E9" s="66">
        <v>57518</v>
      </c>
      <c r="F9" s="67">
        <v>92.849983309572707</v>
      </c>
      <c r="G9" s="66">
        <v>56681.879300000001</v>
      </c>
      <c r="H9" s="67">
        <v>-5.7803762692109597</v>
      </c>
      <c r="I9" s="66">
        <v>11970.5303</v>
      </c>
      <c r="J9" s="67">
        <v>22.4144343656111</v>
      </c>
      <c r="K9" s="66">
        <v>13085.3174</v>
      </c>
      <c r="L9" s="67">
        <v>23.085539085151701</v>
      </c>
      <c r="M9" s="67">
        <v>-8.5193737830158003E-2</v>
      </c>
      <c r="N9" s="66">
        <v>2009622.4663</v>
      </c>
      <c r="O9" s="66">
        <v>19697826.3521</v>
      </c>
      <c r="P9" s="66">
        <v>3096</v>
      </c>
      <c r="Q9" s="66">
        <v>3849</v>
      </c>
      <c r="R9" s="67">
        <v>-19.563522992985199</v>
      </c>
      <c r="S9" s="66">
        <v>17.2498234496124</v>
      </c>
      <c r="T9" s="66">
        <v>16.4998182904651</v>
      </c>
      <c r="U9" s="68">
        <v>4.3479004949711397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82616.224700000006</v>
      </c>
      <c r="E10" s="66">
        <v>122764</v>
      </c>
      <c r="F10" s="67">
        <v>67.296784643706602</v>
      </c>
      <c r="G10" s="66">
        <v>80403.655899999998</v>
      </c>
      <c r="H10" s="67">
        <v>2.7518261144142899</v>
      </c>
      <c r="I10" s="66">
        <v>20953.3544</v>
      </c>
      <c r="J10" s="67">
        <v>25.362275359454902</v>
      </c>
      <c r="K10" s="66">
        <v>22272.215800000002</v>
      </c>
      <c r="L10" s="67">
        <v>27.700501364888801</v>
      </c>
      <c r="M10" s="67">
        <v>-5.9215545136735E-2</v>
      </c>
      <c r="N10" s="66">
        <v>3084401.57</v>
      </c>
      <c r="O10" s="66">
        <v>28073723.0579</v>
      </c>
      <c r="P10" s="66">
        <v>66419</v>
      </c>
      <c r="Q10" s="66">
        <v>76363</v>
      </c>
      <c r="R10" s="67">
        <v>-13.022013278682101</v>
      </c>
      <c r="S10" s="66">
        <v>1.2438643264728499</v>
      </c>
      <c r="T10" s="66">
        <v>1.2482398596178801</v>
      </c>
      <c r="U10" s="68">
        <v>-0.351769324990507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44303.259100000003</v>
      </c>
      <c r="E11" s="66">
        <v>49813</v>
      </c>
      <c r="F11" s="67">
        <v>88.939150623331201</v>
      </c>
      <c r="G11" s="66">
        <v>43810.118799999997</v>
      </c>
      <c r="H11" s="67">
        <v>1.1256310494186299</v>
      </c>
      <c r="I11" s="66">
        <v>9384.3245000000006</v>
      </c>
      <c r="J11" s="67">
        <v>21.182018412726698</v>
      </c>
      <c r="K11" s="66">
        <v>8803.9012000000002</v>
      </c>
      <c r="L11" s="67">
        <v>20.095588510479001</v>
      </c>
      <c r="M11" s="67">
        <v>6.5927966115748998E-2</v>
      </c>
      <c r="N11" s="66">
        <v>1238740.9787000001</v>
      </c>
      <c r="O11" s="66">
        <v>12020884.2673</v>
      </c>
      <c r="P11" s="66">
        <v>2098</v>
      </c>
      <c r="Q11" s="66">
        <v>2697</v>
      </c>
      <c r="R11" s="67">
        <v>-22.209862810530201</v>
      </c>
      <c r="S11" s="66">
        <v>21.1169013822688</v>
      </c>
      <c r="T11" s="66">
        <v>21.605329959213901</v>
      </c>
      <c r="U11" s="68">
        <v>-2.31297465524574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71226.700400000002</v>
      </c>
      <c r="E12" s="66">
        <v>234348</v>
      </c>
      <c r="F12" s="67">
        <v>30.393560175465598</v>
      </c>
      <c r="G12" s="66">
        <v>143864.01389999999</v>
      </c>
      <c r="H12" s="67">
        <v>-50.490259190522998</v>
      </c>
      <c r="I12" s="66">
        <v>17019.362400000002</v>
      </c>
      <c r="J12" s="67">
        <v>23.894638252820101</v>
      </c>
      <c r="K12" s="66">
        <v>19292.591199999999</v>
      </c>
      <c r="L12" s="67">
        <v>13.4102967635884</v>
      </c>
      <c r="M12" s="67">
        <v>-0.117829107372575</v>
      </c>
      <c r="N12" s="66">
        <v>4193330.8905000002</v>
      </c>
      <c r="O12" s="66">
        <v>34949214.552900001</v>
      </c>
      <c r="P12" s="66">
        <v>876</v>
      </c>
      <c r="Q12" s="66">
        <v>1396</v>
      </c>
      <c r="R12" s="67">
        <v>-37.249283667621803</v>
      </c>
      <c r="S12" s="66">
        <v>81.3090187214612</v>
      </c>
      <c r="T12" s="66">
        <v>96.7358571633238</v>
      </c>
      <c r="U12" s="68">
        <v>-18.973096323680998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185932.53210000001</v>
      </c>
      <c r="E13" s="66">
        <v>229805</v>
      </c>
      <c r="F13" s="67">
        <v>80.908827962838103</v>
      </c>
      <c r="G13" s="66">
        <v>221801.04029999999</v>
      </c>
      <c r="H13" s="67">
        <v>-16.171478795358901</v>
      </c>
      <c r="I13" s="66">
        <v>50682.776700000002</v>
      </c>
      <c r="J13" s="67">
        <v>27.258692240441999</v>
      </c>
      <c r="K13" s="66">
        <v>55689.830600000001</v>
      </c>
      <c r="L13" s="67">
        <v>25.1080114523701</v>
      </c>
      <c r="M13" s="67">
        <v>-8.9909662968160997E-2</v>
      </c>
      <c r="N13" s="66">
        <v>5747555.4633999998</v>
      </c>
      <c r="O13" s="66">
        <v>57230376.788599998</v>
      </c>
      <c r="P13" s="66">
        <v>7719</v>
      </c>
      <c r="Q13" s="66">
        <v>9529</v>
      </c>
      <c r="R13" s="67">
        <v>-18.994647916885299</v>
      </c>
      <c r="S13" s="66">
        <v>24.087645044694899</v>
      </c>
      <c r="T13" s="66">
        <v>23.339276167488698</v>
      </c>
      <c r="U13" s="68">
        <v>3.10685779293734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122840.917</v>
      </c>
      <c r="E14" s="66">
        <v>128719</v>
      </c>
      <c r="F14" s="67">
        <v>95.433399109688594</v>
      </c>
      <c r="G14" s="66">
        <v>108952.04730000001</v>
      </c>
      <c r="H14" s="67">
        <v>12.74769042362</v>
      </c>
      <c r="I14" s="66">
        <v>26258.0887</v>
      </c>
      <c r="J14" s="67">
        <v>21.375686002083501</v>
      </c>
      <c r="K14" s="66">
        <v>19987.1492</v>
      </c>
      <c r="L14" s="67">
        <v>18.344904657886101</v>
      </c>
      <c r="M14" s="67">
        <v>0.31374857100681502</v>
      </c>
      <c r="N14" s="66">
        <v>3114087.3330000001</v>
      </c>
      <c r="O14" s="66">
        <v>25620901.720800001</v>
      </c>
      <c r="P14" s="66">
        <v>2496</v>
      </c>
      <c r="Q14" s="66">
        <v>1891</v>
      </c>
      <c r="R14" s="67">
        <v>31.993654151242701</v>
      </c>
      <c r="S14" s="66">
        <v>49.215110977564102</v>
      </c>
      <c r="T14" s="66">
        <v>58.436212956107902</v>
      </c>
      <c r="U14" s="68">
        <v>-18.736322636247699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74039.588099999994</v>
      </c>
      <c r="E15" s="66">
        <v>97105</v>
      </c>
      <c r="F15" s="67">
        <v>76.246936923948297</v>
      </c>
      <c r="G15" s="66">
        <v>82245.056200000006</v>
      </c>
      <c r="H15" s="67">
        <v>-9.9768526877120696</v>
      </c>
      <c r="I15" s="66">
        <v>14140.191199999999</v>
      </c>
      <c r="J15" s="67">
        <v>19.098149466879601</v>
      </c>
      <c r="K15" s="66">
        <v>21058.186399999999</v>
      </c>
      <c r="L15" s="67">
        <v>25.604197228331401</v>
      </c>
      <c r="M15" s="67">
        <v>-0.32851809118756797</v>
      </c>
      <c r="N15" s="66">
        <v>2688069.8717</v>
      </c>
      <c r="O15" s="66">
        <v>19968489.864</v>
      </c>
      <c r="P15" s="66">
        <v>2579</v>
      </c>
      <c r="Q15" s="66">
        <v>3462</v>
      </c>
      <c r="R15" s="67">
        <v>-25.5054881571346</v>
      </c>
      <c r="S15" s="66">
        <v>28.708642148119399</v>
      </c>
      <c r="T15" s="66">
        <v>25.727159878682802</v>
      </c>
      <c r="U15" s="68">
        <v>10.385312736331899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589638.91729999997</v>
      </c>
      <c r="E16" s="66">
        <v>662071</v>
      </c>
      <c r="F16" s="67">
        <v>89.059771127265805</v>
      </c>
      <c r="G16" s="66">
        <v>584220.4743</v>
      </c>
      <c r="H16" s="67">
        <v>0.92746544127748598</v>
      </c>
      <c r="I16" s="66">
        <v>-27391.52</v>
      </c>
      <c r="J16" s="67">
        <v>-4.6454735595519701</v>
      </c>
      <c r="K16" s="66">
        <v>39688.9663</v>
      </c>
      <c r="L16" s="67">
        <v>6.79349116402578</v>
      </c>
      <c r="M16" s="67">
        <v>-1.6901545329488701</v>
      </c>
      <c r="N16" s="66">
        <v>19461658.5319</v>
      </c>
      <c r="O16" s="66">
        <v>149186296.74059999</v>
      </c>
      <c r="P16" s="66">
        <v>32595</v>
      </c>
      <c r="Q16" s="66">
        <v>42370</v>
      </c>
      <c r="R16" s="67">
        <v>-23.070568798678298</v>
      </c>
      <c r="S16" s="66">
        <v>18.089857870839101</v>
      </c>
      <c r="T16" s="66">
        <v>16.919876143497799</v>
      </c>
      <c r="U16" s="68">
        <v>6.4676114964249898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422782.76360000001</v>
      </c>
      <c r="E17" s="66">
        <v>1152063</v>
      </c>
      <c r="F17" s="67">
        <v>36.697885757983698</v>
      </c>
      <c r="G17" s="66">
        <v>558765.43570000003</v>
      </c>
      <c r="H17" s="67">
        <v>-24.3362712530073</v>
      </c>
      <c r="I17" s="66">
        <v>37115.595300000001</v>
      </c>
      <c r="J17" s="67">
        <v>8.77888090421669</v>
      </c>
      <c r="K17" s="66">
        <v>44240.849099999999</v>
      </c>
      <c r="L17" s="67">
        <v>7.9176066151222697</v>
      </c>
      <c r="M17" s="67">
        <v>-0.16105599112472699</v>
      </c>
      <c r="N17" s="66">
        <v>15969521.2985</v>
      </c>
      <c r="O17" s="66">
        <v>162191263.9377</v>
      </c>
      <c r="P17" s="66">
        <v>9500</v>
      </c>
      <c r="Q17" s="66">
        <v>11288</v>
      </c>
      <c r="R17" s="67">
        <v>-15.8398299078668</v>
      </c>
      <c r="S17" s="66">
        <v>44.503448800000001</v>
      </c>
      <c r="T17" s="66">
        <v>41.6592435595322</v>
      </c>
      <c r="U17" s="68">
        <v>6.3909771425799198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1150949.3158</v>
      </c>
      <c r="E18" s="66">
        <v>1141049</v>
      </c>
      <c r="F18" s="67">
        <v>100.867650363832</v>
      </c>
      <c r="G18" s="66">
        <v>1047522.5426</v>
      </c>
      <c r="H18" s="67">
        <v>9.8734651517178804</v>
      </c>
      <c r="I18" s="66">
        <v>157675.47339999999</v>
      </c>
      <c r="J18" s="67">
        <v>13.6996018187302</v>
      </c>
      <c r="K18" s="66">
        <v>189883.71789999999</v>
      </c>
      <c r="L18" s="67">
        <v>18.126933805997101</v>
      </c>
      <c r="M18" s="67">
        <v>-0.16962088617288501</v>
      </c>
      <c r="N18" s="66">
        <v>36324714.250100002</v>
      </c>
      <c r="O18" s="66">
        <v>392384916.16000003</v>
      </c>
      <c r="P18" s="66">
        <v>59662</v>
      </c>
      <c r="Q18" s="66">
        <v>71223</v>
      </c>
      <c r="R18" s="67">
        <v>-16.2321160299342</v>
      </c>
      <c r="S18" s="66">
        <v>19.291162143407899</v>
      </c>
      <c r="T18" s="66">
        <v>20.508312714993799</v>
      </c>
      <c r="U18" s="68">
        <v>-6.3093688318918204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717531.49320000003</v>
      </c>
      <c r="E19" s="66">
        <v>549003</v>
      </c>
      <c r="F19" s="67">
        <v>130.697189851422</v>
      </c>
      <c r="G19" s="66">
        <v>413938.30489999999</v>
      </c>
      <c r="H19" s="67">
        <v>73.342617657320304</v>
      </c>
      <c r="I19" s="66">
        <v>44180.218200000003</v>
      </c>
      <c r="J19" s="67">
        <v>6.1572514403469496</v>
      </c>
      <c r="K19" s="66">
        <v>42459.665500000003</v>
      </c>
      <c r="L19" s="67">
        <v>10.257486441187799</v>
      </c>
      <c r="M19" s="67">
        <v>4.0522050273806003E-2</v>
      </c>
      <c r="N19" s="66">
        <v>13539845.725299999</v>
      </c>
      <c r="O19" s="66">
        <v>124019942.9958</v>
      </c>
      <c r="P19" s="66">
        <v>9689</v>
      </c>
      <c r="Q19" s="66">
        <v>8918</v>
      </c>
      <c r="R19" s="67">
        <v>8.6454361964566093</v>
      </c>
      <c r="S19" s="66">
        <v>74.056300258024606</v>
      </c>
      <c r="T19" s="66">
        <v>48.583059194886701</v>
      </c>
      <c r="U19" s="68">
        <v>34.397128906500598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637295.08259999997</v>
      </c>
      <c r="E20" s="66">
        <v>690132</v>
      </c>
      <c r="F20" s="67">
        <v>92.343940376623607</v>
      </c>
      <c r="G20" s="66">
        <v>610181.66940000001</v>
      </c>
      <c r="H20" s="67">
        <v>4.4434984791760499</v>
      </c>
      <c r="I20" s="66">
        <v>48073.649299999997</v>
      </c>
      <c r="J20" s="67">
        <v>7.5433893360469497</v>
      </c>
      <c r="K20" s="66">
        <v>55982.394399999997</v>
      </c>
      <c r="L20" s="67">
        <v>9.1747093050252104</v>
      </c>
      <c r="M20" s="67">
        <v>-0.14127200497162001</v>
      </c>
      <c r="N20" s="66">
        <v>23057593.415800001</v>
      </c>
      <c r="O20" s="66">
        <v>174105312.66420001</v>
      </c>
      <c r="P20" s="66">
        <v>28479</v>
      </c>
      <c r="Q20" s="66">
        <v>32225</v>
      </c>
      <c r="R20" s="67">
        <v>-11.6245151280062</v>
      </c>
      <c r="S20" s="66">
        <v>22.377719814600201</v>
      </c>
      <c r="T20" s="66">
        <v>22.495435245927101</v>
      </c>
      <c r="U20" s="68">
        <v>-0.52603854325692601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239205.239</v>
      </c>
      <c r="E21" s="66">
        <v>266471</v>
      </c>
      <c r="F21" s="67">
        <v>89.767831771562399</v>
      </c>
      <c r="G21" s="66">
        <v>227048.01509999999</v>
      </c>
      <c r="H21" s="67">
        <v>5.3544726628178303</v>
      </c>
      <c r="I21" s="66">
        <v>25067.799299999999</v>
      </c>
      <c r="J21" s="67">
        <v>10.479619679232901</v>
      </c>
      <c r="K21" s="66">
        <v>37597.6852</v>
      </c>
      <c r="L21" s="67">
        <v>16.5593542773059</v>
      </c>
      <c r="M21" s="67">
        <v>-0.333262163171684</v>
      </c>
      <c r="N21" s="66">
        <v>7429107.3970999997</v>
      </c>
      <c r="O21" s="66">
        <v>71580435.721200004</v>
      </c>
      <c r="P21" s="66">
        <v>22900</v>
      </c>
      <c r="Q21" s="66">
        <v>23256</v>
      </c>
      <c r="R21" s="67">
        <v>-1.5307877536979699</v>
      </c>
      <c r="S21" s="66">
        <v>10.445643624454201</v>
      </c>
      <c r="T21" s="66">
        <v>10.9580579334365</v>
      </c>
      <c r="U21" s="68">
        <v>-4.9055312186103901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882482.63029999996</v>
      </c>
      <c r="E22" s="66">
        <v>897437</v>
      </c>
      <c r="F22" s="67">
        <v>98.333657994934498</v>
      </c>
      <c r="G22" s="66">
        <v>801350.97089999996</v>
      </c>
      <c r="H22" s="67">
        <v>10.124360279851</v>
      </c>
      <c r="I22" s="66">
        <v>109553.9918</v>
      </c>
      <c r="J22" s="67">
        <v>12.4142944051779</v>
      </c>
      <c r="K22" s="66">
        <v>83905.767399999997</v>
      </c>
      <c r="L22" s="67">
        <v>10.4705391828209</v>
      </c>
      <c r="M22" s="67">
        <v>0.30567892046953599</v>
      </c>
      <c r="N22" s="66">
        <v>24980406.131499998</v>
      </c>
      <c r="O22" s="66">
        <v>198229541.12450001</v>
      </c>
      <c r="P22" s="66">
        <v>52310</v>
      </c>
      <c r="Q22" s="66">
        <v>64594</v>
      </c>
      <c r="R22" s="67">
        <v>-19.017246183856098</v>
      </c>
      <c r="S22" s="66">
        <v>16.870247186006502</v>
      </c>
      <c r="T22" s="66">
        <v>16.5618175836765</v>
      </c>
      <c r="U22" s="68">
        <v>1.828245899004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1865161.6753</v>
      </c>
      <c r="E23" s="66">
        <v>2492331</v>
      </c>
      <c r="F23" s="67">
        <v>74.836034029990401</v>
      </c>
      <c r="G23" s="66">
        <v>1933458.5993999999</v>
      </c>
      <c r="H23" s="67">
        <v>-3.5323706502530801</v>
      </c>
      <c r="I23" s="66">
        <v>103284.60400000001</v>
      </c>
      <c r="J23" s="67">
        <v>5.5375684246454</v>
      </c>
      <c r="K23" s="66">
        <v>182815.14499999999</v>
      </c>
      <c r="L23" s="67">
        <v>9.45534313777042</v>
      </c>
      <c r="M23" s="67">
        <v>-0.43503256253742001</v>
      </c>
      <c r="N23" s="66">
        <v>54093519.680799998</v>
      </c>
      <c r="O23" s="66">
        <v>411481077.32190001</v>
      </c>
      <c r="P23" s="66">
        <v>61716</v>
      </c>
      <c r="Q23" s="66">
        <v>72954</v>
      </c>
      <c r="R23" s="67">
        <v>-15.4042273213258</v>
      </c>
      <c r="S23" s="66">
        <v>30.2216876547411</v>
      </c>
      <c r="T23" s="66">
        <v>29.007343171039299</v>
      </c>
      <c r="U23" s="68">
        <v>4.0181226726141901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188118.8334</v>
      </c>
      <c r="E24" s="66">
        <v>198175</v>
      </c>
      <c r="F24" s="67">
        <v>94.925612917875597</v>
      </c>
      <c r="G24" s="66">
        <v>178250.33249999999</v>
      </c>
      <c r="H24" s="67">
        <v>5.5363155633945098</v>
      </c>
      <c r="I24" s="66">
        <v>37300.757700000002</v>
      </c>
      <c r="J24" s="67">
        <v>19.8282952460623</v>
      </c>
      <c r="K24" s="66">
        <v>15035.476000000001</v>
      </c>
      <c r="L24" s="67">
        <v>8.4350339150138804</v>
      </c>
      <c r="M24" s="67">
        <v>1.4808498048216101</v>
      </c>
      <c r="N24" s="66">
        <v>5344156.2421000004</v>
      </c>
      <c r="O24" s="66">
        <v>47240318.100199997</v>
      </c>
      <c r="P24" s="66">
        <v>22384</v>
      </c>
      <c r="Q24" s="66">
        <v>23216</v>
      </c>
      <c r="R24" s="67">
        <v>-3.5837353549276298</v>
      </c>
      <c r="S24" s="66">
        <v>8.4041651804860606</v>
      </c>
      <c r="T24" s="66">
        <v>8.3582416566161299</v>
      </c>
      <c r="U24" s="68">
        <v>0.54643766374996505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162992.60999999999</v>
      </c>
      <c r="E25" s="66">
        <v>168321</v>
      </c>
      <c r="F25" s="67">
        <v>96.834387866041695</v>
      </c>
      <c r="G25" s="66">
        <v>148290.5411</v>
      </c>
      <c r="H25" s="67">
        <v>9.9143672893375197</v>
      </c>
      <c r="I25" s="66">
        <v>13597.0352</v>
      </c>
      <c r="J25" s="67">
        <v>8.34211759661987</v>
      </c>
      <c r="K25" s="66">
        <v>17380.713899999999</v>
      </c>
      <c r="L25" s="67">
        <v>11.720716487425401</v>
      </c>
      <c r="M25" s="67">
        <v>-0.217694090229516</v>
      </c>
      <c r="N25" s="66">
        <v>4641286.0630000001</v>
      </c>
      <c r="O25" s="66">
        <v>47903604.386600003</v>
      </c>
      <c r="P25" s="66">
        <v>14973</v>
      </c>
      <c r="Q25" s="66">
        <v>16207</v>
      </c>
      <c r="R25" s="67">
        <v>-7.6139939532300804</v>
      </c>
      <c r="S25" s="66">
        <v>10.8857683830896</v>
      </c>
      <c r="T25" s="66">
        <v>10.9058847411612</v>
      </c>
      <c r="U25" s="68">
        <v>-0.18479502193814801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392791.81060000003</v>
      </c>
      <c r="E26" s="66">
        <v>452464</v>
      </c>
      <c r="F26" s="67">
        <v>86.811726590402799</v>
      </c>
      <c r="G26" s="66">
        <v>397227.59539999999</v>
      </c>
      <c r="H26" s="67">
        <v>-1.11668596325318</v>
      </c>
      <c r="I26" s="66">
        <v>85800.318599999999</v>
      </c>
      <c r="J26" s="67">
        <v>21.843713714126999</v>
      </c>
      <c r="K26" s="66">
        <v>84404.154399999999</v>
      </c>
      <c r="L26" s="67">
        <v>21.248310887114201</v>
      </c>
      <c r="M26" s="67">
        <v>1.6541415643873E-2</v>
      </c>
      <c r="N26" s="66">
        <v>11522064.5297</v>
      </c>
      <c r="O26" s="66">
        <v>96724908.333299994</v>
      </c>
      <c r="P26" s="66">
        <v>30355</v>
      </c>
      <c r="Q26" s="66">
        <v>36291</v>
      </c>
      <c r="R26" s="67">
        <v>-16.356672453225301</v>
      </c>
      <c r="S26" s="66">
        <v>12.939937756547501</v>
      </c>
      <c r="T26" s="66">
        <v>14.646952351822801</v>
      </c>
      <c r="U26" s="68">
        <v>-13.1918300334289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202259.76019999999</v>
      </c>
      <c r="E27" s="66">
        <v>206534</v>
      </c>
      <c r="F27" s="67">
        <v>97.930490960326196</v>
      </c>
      <c r="G27" s="66">
        <v>193109.19889999999</v>
      </c>
      <c r="H27" s="67">
        <v>4.7385424164793699</v>
      </c>
      <c r="I27" s="66">
        <v>65336.197399999997</v>
      </c>
      <c r="J27" s="67">
        <v>32.303112262861298</v>
      </c>
      <c r="K27" s="66">
        <v>55919.150500000003</v>
      </c>
      <c r="L27" s="67">
        <v>28.957269160935901</v>
      </c>
      <c r="M27" s="67">
        <v>0.16840468454541299</v>
      </c>
      <c r="N27" s="66">
        <v>5591604.1616000002</v>
      </c>
      <c r="O27" s="66">
        <v>40915586.983099997</v>
      </c>
      <c r="P27" s="66">
        <v>28519</v>
      </c>
      <c r="Q27" s="66">
        <v>30351</v>
      </c>
      <c r="R27" s="67">
        <v>-6.0360449408586199</v>
      </c>
      <c r="S27" s="66">
        <v>7.0921056208142002</v>
      </c>
      <c r="T27" s="66">
        <v>6.9830179730486597</v>
      </c>
      <c r="U27" s="68">
        <v>1.53815599482016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723810.8138</v>
      </c>
      <c r="E28" s="66">
        <v>772318</v>
      </c>
      <c r="F28" s="67">
        <v>93.719272864286495</v>
      </c>
      <c r="G28" s="66">
        <v>630978.39419999998</v>
      </c>
      <c r="H28" s="67">
        <v>14.712456155919501</v>
      </c>
      <c r="I28" s="66">
        <v>19531.7379</v>
      </c>
      <c r="J28" s="67">
        <v>2.6984589795582901</v>
      </c>
      <c r="K28" s="66">
        <v>56078.717499999999</v>
      </c>
      <c r="L28" s="67">
        <v>8.8875812572157304</v>
      </c>
      <c r="M28" s="67">
        <v>-0.65170854879125895</v>
      </c>
      <c r="N28" s="66">
        <v>18640568.940099999</v>
      </c>
      <c r="O28" s="66">
        <v>138935840.77779999</v>
      </c>
      <c r="P28" s="66">
        <v>42964</v>
      </c>
      <c r="Q28" s="66">
        <v>44247</v>
      </c>
      <c r="R28" s="67">
        <v>-2.89963161344272</v>
      </c>
      <c r="S28" s="66">
        <v>16.846914016385799</v>
      </c>
      <c r="T28" s="66">
        <v>17.020158731665401</v>
      </c>
      <c r="U28" s="68">
        <v>-1.0283468836554399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581981.3713</v>
      </c>
      <c r="E29" s="66">
        <v>636919</v>
      </c>
      <c r="F29" s="67">
        <v>91.374471683212505</v>
      </c>
      <c r="G29" s="66">
        <v>565077.3138</v>
      </c>
      <c r="H29" s="67">
        <v>2.9914592370244901</v>
      </c>
      <c r="I29" s="66">
        <v>98979.287400000001</v>
      </c>
      <c r="J29" s="67">
        <v>17.0072947831483</v>
      </c>
      <c r="K29" s="66">
        <v>45372.352700000003</v>
      </c>
      <c r="L29" s="67">
        <v>8.0294061700836306</v>
      </c>
      <c r="M29" s="67">
        <v>1.1814889797416199</v>
      </c>
      <c r="N29" s="66">
        <v>15872911.7312</v>
      </c>
      <c r="O29" s="66">
        <v>101820559.4161</v>
      </c>
      <c r="P29" s="66">
        <v>98430</v>
      </c>
      <c r="Q29" s="66">
        <v>104678</v>
      </c>
      <c r="R29" s="67">
        <v>-5.9687804505244699</v>
      </c>
      <c r="S29" s="66">
        <v>5.9126421954688597</v>
      </c>
      <c r="T29" s="66">
        <v>5.8022123321041699</v>
      </c>
      <c r="U29" s="68">
        <v>1.8676906146853101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844445.23380000005</v>
      </c>
      <c r="E30" s="66">
        <v>1157443</v>
      </c>
      <c r="F30" s="67">
        <v>72.957824601297901</v>
      </c>
      <c r="G30" s="66">
        <v>966120.61450000003</v>
      </c>
      <c r="H30" s="67">
        <v>-12.5942225922766</v>
      </c>
      <c r="I30" s="66">
        <v>106600.2987</v>
      </c>
      <c r="J30" s="67">
        <v>12.623707782717799</v>
      </c>
      <c r="K30" s="66">
        <v>147357.24100000001</v>
      </c>
      <c r="L30" s="67">
        <v>15.2524683552335</v>
      </c>
      <c r="M30" s="67">
        <v>-0.27658594870136</v>
      </c>
      <c r="N30" s="66">
        <v>27950710.001200002</v>
      </c>
      <c r="O30" s="66">
        <v>176098024.42899999</v>
      </c>
      <c r="P30" s="66">
        <v>47562</v>
      </c>
      <c r="Q30" s="66">
        <v>55993</v>
      </c>
      <c r="R30" s="67">
        <v>-15.057239297769399</v>
      </c>
      <c r="S30" s="66">
        <v>17.754619944493498</v>
      </c>
      <c r="T30" s="66">
        <v>17.8900610951369</v>
      </c>
      <c r="U30" s="68">
        <v>-0.76285018246979697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506621.83</v>
      </c>
      <c r="E31" s="66">
        <v>651182</v>
      </c>
      <c r="F31" s="67">
        <v>77.8003430684509</v>
      </c>
      <c r="G31" s="66">
        <v>609229.07519999996</v>
      </c>
      <c r="H31" s="67">
        <v>-16.8421451596538</v>
      </c>
      <c r="I31" s="66">
        <v>28851.2071</v>
      </c>
      <c r="J31" s="67">
        <v>5.6948211449948802</v>
      </c>
      <c r="K31" s="66">
        <v>14843.146699999999</v>
      </c>
      <c r="L31" s="67">
        <v>2.4363818642646402</v>
      </c>
      <c r="M31" s="67">
        <v>0.94373926790065299</v>
      </c>
      <c r="N31" s="66">
        <v>21267398.9738</v>
      </c>
      <c r="O31" s="66">
        <v>158081384.05939999</v>
      </c>
      <c r="P31" s="66">
        <v>23292</v>
      </c>
      <c r="Q31" s="66">
        <v>27561</v>
      </c>
      <c r="R31" s="67">
        <v>-15.489278328072301</v>
      </c>
      <c r="S31" s="66">
        <v>21.7508942984716</v>
      </c>
      <c r="T31" s="66">
        <v>23.890110431406701</v>
      </c>
      <c r="U31" s="68">
        <v>-9.8350720829232507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118885.1814</v>
      </c>
      <c r="E32" s="66">
        <v>116462</v>
      </c>
      <c r="F32" s="67">
        <v>102.080662705432</v>
      </c>
      <c r="G32" s="66">
        <v>109364.1142</v>
      </c>
      <c r="H32" s="67">
        <v>8.7058421948065501</v>
      </c>
      <c r="I32" s="66">
        <v>36984.712800000001</v>
      </c>
      <c r="J32" s="67">
        <v>31.109607071685101</v>
      </c>
      <c r="K32" s="66">
        <v>29995.0481</v>
      </c>
      <c r="L32" s="67">
        <v>27.426773690267801</v>
      </c>
      <c r="M32" s="67">
        <v>0.23302728759418101</v>
      </c>
      <c r="N32" s="66">
        <v>3030086.3944999999</v>
      </c>
      <c r="O32" s="66">
        <v>23293803.182999998</v>
      </c>
      <c r="P32" s="66">
        <v>23700</v>
      </c>
      <c r="Q32" s="66">
        <v>25813</v>
      </c>
      <c r="R32" s="67">
        <v>-8.1857978537946003</v>
      </c>
      <c r="S32" s="66">
        <v>5.0162523797468399</v>
      </c>
      <c r="T32" s="66">
        <v>4.9477495602990702</v>
      </c>
      <c r="U32" s="68">
        <v>1.36561748217339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148.97470000000001</v>
      </c>
      <c r="H33" s="69"/>
      <c r="I33" s="69"/>
      <c r="J33" s="69"/>
      <c r="K33" s="66">
        <v>30.578700000000001</v>
      </c>
      <c r="L33" s="67">
        <v>20.526102754360299</v>
      </c>
      <c r="M33" s="69"/>
      <c r="N33" s="66">
        <v>95.412899999999993</v>
      </c>
      <c r="O33" s="66">
        <v>4794.3296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-3</v>
      </c>
      <c r="O34" s="66">
        <v>1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96377.903200000001</v>
      </c>
      <c r="E35" s="66">
        <v>100000</v>
      </c>
      <c r="F35" s="67">
        <v>96.377903200000006</v>
      </c>
      <c r="G35" s="66">
        <v>34214.963300000003</v>
      </c>
      <c r="H35" s="67">
        <v>181.683491386355</v>
      </c>
      <c r="I35" s="66">
        <v>9917.9817000000003</v>
      </c>
      <c r="J35" s="67">
        <v>10.2907215976867</v>
      </c>
      <c r="K35" s="66">
        <v>5305.1220999999996</v>
      </c>
      <c r="L35" s="67">
        <v>15.505269006090099</v>
      </c>
      <c r="M35" s="67">
        <v>0.86951054340483502</v>
      </c>
      <c r="N35" s="66">
        <v>2706339.0564999999</v>
      </c>
      <c r="O35" s="66">
        <v>25952669.098200001</v>
      </c>
      <c r="P35" s="66">
        <v>8100</v>
      </c>
      <c r="Q35" s="66">
        <v>9048</v>
      </c>
      <c r="R35" s="67">
        <v>-10.4774535809019</v>
      </c>
      <c r="S35" s="66">
        <v>11.898506567901199</v>
      </c>
      <c r="T35" s="66">
        <v>12.0243494363395</v>
      </c>
      <c r="U35" s="68">
        <v>-1.0576358278254401</v>
      </c>
      <c r="V35" s="35"/>
      <c r="W35" s="35"/>
    </row>
    <row r="36" spans="1:23" ht="12" customHeight="1" thickBot="1" x14ac:dyDescent="0.2">
      <c r="A36" s="49"/>
      <c r="B36" s="51" t="s">
        <v>37</v>
      </c>
      <c r="C36" s="52"/>
      <c r="D36" s="69"/>
      <c r="E36" s="66">
        <v>312321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48667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194556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187419.6588</v>
      </c>
      <c r="E39" s="66">
        <v>264170</v>
      </c>
      <c r="F39" s="67">
        <v>70.946609683158599</v>
      </c>
      <c r="G39" s="66">
        <v>210361.18859999999</v>
      </c>
      <c r="H39" s="67">
        <v>-10.9057806493113</v>
      </c>
      <c r="I39" s="66">
        <v>7980.6413000000002</v>
      </c>
      <c r="J39" s="67">
        <v>4.2581665931407597</v>
      </c>
      <c r="K39" s="66">
        <v>9253.6005999999998</v>
      </c>
      <c r="L39" s="67">
        <v>4.3989105887757898</v>
      </c>
      <c r="M39" s="67">
        <v>-0.13756367440366901</v>
      </c>
      <c r="N39" s="66">
        <v>5725953.7210999997</v>
      </c>
      <c r="O39" s="66">
        <v>43410751.184600003</v>
      </c>
      <c r="P39" s="66">
        <v>284</v>
      </c>
      <c r="Q39" s="66">
        <v>324</v>
      </c>
      <c r="R39" s="67">
        <v>-12.3456790123457</v>
      </c>
      <c r="S39" s="66">
        <v>659.92837605633804</v>
      </c>
      <c r="T39" s="66">
        <v>634.44128302469096</v>
      </c>
      <c r="U39" s="68">
        <v>3.86209988180154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254137.70180000001</v>
      </c>
      <c r="E40" s="66">
        <v>290165</v>
      </c>
      <c r="F40" s="67">
        <v>87.583858080747206</v>
      </c>
      <c r="G40" s="66">
        <v>315818.98359999998</v>
      </c>
      <c r="H40" s="67">
        <v>-19.5305808083159</v>
      </c>
      <c r="I40" s="66">
        <v>14577.353300000001</v>
      </c>
      <c r="J40" s="67">
        <v>5.7360057940053304</v>
      </c>
      <c r="K40" s="66">
        <v>24211.717700000001</v>
      </c>
      <c r="L40" s="67">
        <v>7.6663275348467703</v>
      </c>
      <c r="M40" s="67">
        <v>-0.39792155680057401</v>
      </c>
      <c r="N40" s="66">
        <v>8526529.0468000006</v>
      </c>
      <c r="O40" s="66">
        <v>81054729.037200004</v>
      </c>
      <c r="P40" s="66">
        <v>1372</v>
      </c>
      <c r="Q40" s="66">
        <v>1597</v>
      </c>
      <c r="R40" s="67">
        <v>-14.0889167188478</v>
      </c>
      <c r="S40" s="66">
        <v>185.23156107871699</v>
      </c>
      <c r="T40" s="66">
        <v>193.271528804008</v>
      </c>
      <c r="U40" s="68">
        <v>-4.3404955821074003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55688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28078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50"/>
      <c r="B43" s="51" t="s">
        <v>35</v>
      </c>
      <c r="C43" s="52"/>
      <c r="D43" s="71">
        <v>33207.423799999997</v>
      </c>
      <c r="E43" s="71">
        <v>0</v>
      </c>
      <c r="F43" s="72"/>
      <c r="G43" s="71">
        <v>15769.5705</v>
      </c>
      <c r="H43" s="73">
        <v>110.57912642579601</v>
      </c>
      <c r="I43" s="71">
        <v>5168.3611000000001</v>
      </c>
      <c r="J43" s="73">
        <v>15.5638724976913</v>
      </c>
      <c r="K43" s="71">
        <v>658.54639999999995</v>
      </c>
      <c r="L43" s="73">
        <v>4.1760579338543202</v>
      </c>
      <c r="M43" s="73">
        <v>6.8481350744609601</v>
      </c>
      <c r="N43" s="71">
        <v>548762.57900000003</v>
      </c>
      <c r="O43" s="71">
        <v>5780667.983</v>
      </c>
      <c r="P43" s="71">
        <v>27</v>
      </c>
      <c r="Q43" s="71">
        <v>45</v>
      </c>
      <c r="R43" s="73">
        <v>-40</v>
      </c>
      <c r="S43" s="71">
        <v>1229.9045851851899</v>
      </c>
      <c r="T43" s="71">
        <v>2270.8464466666701</v>
      </c>
      <c r="U43" s="74">
        <v>-84.635985101620605</v>
      </c>
      <c r="V43" s="35"/>
      <c r="W43" s="35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2" workbookViewId="0">
      <selection activeCell="I27" sqref="I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37401</v>
      </c>
      <c r="D2" s="32">
        <v>401110.02329572599</v>
      </c>
      <c r="E2" s="32">
        <v>297770.09248974401</v>
      </c>
      <c r="F2" s="32">
        <v>103339.93080598299</v>
      </c>
      <c r="G2" s="32">
        <v>297770.09248974401</v>
      </c>
      <c r="H2" s="32">
        <v>0.25763487523171003</v>
      </c>
    </row>
    <row r="3" spans="1:8" ht="14.25" x14ac:dyDescent="0.2">
      <c r="A3" s="32">
        <v>2</v>
      </c>
      <c r="B3" s="33">
        <v>13</v>
      </c>
      <c r="C3" s="32">
        <v>5997.8019999999997</v>
      </c>
      <c r="D3" s="32">
        <v>53405.462684237202</v>
      </c>
      <c r="E3" s="32">
        <v>41434.925411814504</v>
      </c>
      <c r="F3" s="32">
        <v>11970.5372724227</v>
      </c>
      <c r="G3" s="32">
        <v>41434.925411814504</v>
      </c>
      <c r="H3" s="32">
        <v>0.224144435246243</v>
      </c>
    </row>
    <row r="4" spans="1:8" ht="14.25" x14ac:dyDescent="0.2">
      <c r="A4" s="32">
        <v>3</v>
      </c>
      <c r="B4" s="33">
        <v>14</v>
      </c>
      <c r="C4" s="32">
        <v>79924</v>
      </c>
      <c r="D4" s="32">
        <v>82617.856305982903</v>
      </c>
      <c r="E4" s="32">
        <v>61662.870486324799</v>
      </c>
      <c r="F4" s="32">
        <v>20954.985819658101</v>
      </c>
      <c r="G4" s="32">
        <v>61662.870486324799</v>
      </c>
      <c r="H4" s="32">
        <v>0.253637491416497</v>
      </c>
    </row>
    <row r="5" spans="1:8" ht="14.25" x14ac:dyDescent="0.2">
      <c r="A5" s="32">
        <v>4</v>
      </c>
      <c r="B5" s="33">
        <v>15</v>
      </c>
      <c r="C5" s="32">
        <v>2789</v>
      </c>
      <c r="D5" s="32">
        <v>44303.258872649603</v>
      </c>
      <c r="E5" s="32">
        <v>34918.934866666699</v>
      </c>
      <c r="F5" s="32">
        <v>9384.3240059829095</v>
      </c>
      <c r="G5" s="32">
        <v>34918.934866666699</v>
      </c>
      <c r="H5" s="32">
        <v>0.21182017406345399</v>
      </c>
    </row>
    <row r="6" spans="1:8" ht="14.25" x14ac:dyDescent="0.2">
      <c r="A6" s="32">
        <v>5</v>
      </c>
      <c r="B6" s="33">
        <v>16</v>
      </c>
      <c r="C6" s="32">
        <v>1188</v>
      </c>
      <c r="D6" s="32">
        <v>71226.702123931595</v>
      </c>
      <c r="E6" s="32">
        <v>54207.338246153799</v>
      </c>
      <c r="F6" s="32">
        <v>17019.3638777778</v>
      </c>
      <c r="G6" s="32">
        <v>54207.338246153799</v>
      </c>
      <c r="H6" s="32">
        <v>0.23894639749240101</v>
      </c>
    </row>
    <row r="7" spans="1:8" ht="14.25" x14ac:dyDescent="0.2">
      <c r="A7" s="32">
        <v>6</v>
      </c>
      <c r="B7" s="33">
        <v>17</v>
      </c>
      <c r="C7" s="32">
        <v>12265</v>
      </c>
      <c r="D7" s="32">
        <v>185932.63529316199</v>
      </c>
      <c r="E7" s="32">
        <v>135249.75530256401</v>
      </c>
      <c r="F7" s="32">
        <v>50682.879990598303</v>
      </c>
      <c r="G7" s="32">
        <v>135249.75530256401</v>
      </c>
      <c r="H7" s="32">
        <v>0.27258732664486801</v>
      </c>
    </row>
    <row r="8" spans="1:8" ht="14.25" x14ac:dyDescent="0.2">
      <c r="A8" s="32">
        <v>7</v>
      </c>
      <c r="B8" s="33">
        <v>18</v>
      </c>
      <c r="C8" s="32">
        <v>37549</v>
      </c>
      <c r="D8" s="32">
        <v>122840.915254701</v>
      </c>
      <c r="E8" s="32">
        <v>96582.828170940207</v>
      </c>
      <c r="F8" s="32">
        <v>26258.0870837607</v>
      </c>
      <c r="G8" s="32">
        <v>96582.828170940207</v>
      </c>
      <c r="H8" s="32">
        <v>0.21375684990067501</v>
      </c>
    </row>
    <row r="9" spans="1:8" ht="14.25" x14ac:dyDescent="0.2">
      <c r="A9" s="32">
        <v>8</v>
      </c>
      <c r="B9" s="33">
        <v>19</v>
      </c>
      <c r="C9" s="32">
        <v>14068</v>
      </c>
      <c r="D9" s="32">
        <v>74039.623020512794</v>
      </c>
      <c r="E9" s="32">
        <v>59899.398738461503</v>
      </c>
      <c r="F9" s="32">
        <v>14140.2242820513</v>
      </c>
      <c r="G9" s="32">
        <v>59899.398738461503</v>
      </c>
      <c r="H9" s="32">
        <v>0.19098185140858601</v>
      </c>
    </row>
    <row r="10" spans="1:8" ht="14.25" x14ac:dyDescent="0.2">
      <c r="A10" s="32">
        <v>9</v>
      </c>
      <c r="B10" s="33">
        <v>21</v>
      </c>
      <c r="C10" s="32">
        <v>148187</v>
      </c>
      <c r="D10" s="32">
        <v>589638.87009999994</v>
      </c>
      <c r="E10" s="32">
        <v>617030.43729999999</v>
      </c>
      <c r="F10" s="32">
        <v>-27391.567200000001</v>
      </c>
      <c r="G10" s="32">
        <v>617030.43729999999</v>
      </c>
      <c r="H10" s="32">
        <v>-4.6454819363171397E-2</v>
      </c>
    </row>
    <row r="11" spans="1:8" ht="14.25" x14ac:dyDescent="0.2">
      <c r="A11" s="32">
        <v>10</v>
      </c>
      <c r="B11" s="33">
        <v>22</v>
      </c>
      <c r="C11" s="32">
        <v>28243</v>
      </c>
      <c r="D11" s="32">
        <v>422782.81307948701</v>
      </c>
      <c r="E11" s="32">
        <v>385667.16860256402</v>
      </c>
      <c r="F11" s="32">
        <v>37115.644476923102</v>
      </c>
      <c r="G11" s="32">
        <v>385667.16860256402</v>
      </c>
      <c r="H11" s="32">
        <v>8.7788915085214206E-2</v>
      </c>
    </row>
    <row r="12" spans="1:8" ht="14.25" x14ac:dyDescent="0.2">
      <c r="A12" s="32">
        <v>11</v>
      </c>
      <c r="B12" s="33">
        <v>23</v>
      </c>
      <c r="C12" s="32">
        <v>143630.34400000001</v>
      </c>
      <c r="D12" s="32">
        <v>1150949.4896418799</v>
      </c>
      <c r="E12" s="32">
        <v>993273.82906495698</v>
      </c>
      <c r="F12" s="32">
        <v>157675.66057692299</v>
      </c>
      <c r="G12" s="32">
        <v>993273.82906495698</v>
      </c>
      <c r="H12" s="32">
        <v>0.13699616012339899</v>
      </c>
    </row>
    <row r="13" spans="1:8" ht="14.25" x14ac:dyDescent="0.2">
      <c r="A13" s="32">
        <v>12</v>
      </c>
      <c r="B13" s="33">
        <v>24</v>
      </c>
      <c r="C13" s="32">
        <v>16280.288</v>
      </c>
      <c r="D13" s="32">
        <v>717531.51371538499</v>
      </c>
      <c r="E13" s="32">
        <v>673351.27522820502</v>
      </c>
      <c r="F13" s="32">
        <v>44180.2384871795</v>
      </c>
      <c r="G13" s="32">
        <v>673351.27522820502</v>
      </c>
      <c r="H13" s="32">
        <v>6.1572540916584699E-2</v>
      </c>
    </row>
    <row r="14" spans="1:8" ht="14.25" x14ac:dyDescent="0.2">
      <c r="A14" s="32">
        <v>13</v>
      </c>
      <c r="B14" s="33">
        <v>25</v>
      </c>
      <c r="C14" s="32">
        <v>57260</v>
      </c>
      <c r="D14" s="32">
        <v>637295.08959999995</v>
      </c>
      <c r="E14" s="32">
        <v>589221.43330000003</v>
      </c>
      <c r="F14" s="32">
        <v>48073.656300000002</v>
      </c>
      <c r="G14" s="32">
        <v>589221.43330000003</v>
      </c>
      <c r="H14" s="32">
        <v>7.5433903515832096E-2</v>
      </c>
    </row>
    <row r="15" spans="1:8" ht="14.25" x14ac:dyDescent="0.2">
      <c r="A15" s="32">
        <v>14</v>
      </c>
      <c r="B15" s="33">
        <v>26</v>
      </c>
      <c r="C15" s="32">
        <v>46643</v>
      </c>
      <c r="D15" s="32">
        <v>239205.19551946901</v>
      </c>
      <c r="E15" s="32">
        <v>214137.43966460199</v>
      </c>
      <c r="F15" s="32">
        <v>25067.755854867301</v>
      </c>
      <c r="G15" s="32">
        <v>214137.43966460199</v>
      </c>
      <c r="H15" s="32">
        <v>0.10479603421835799</v>
      </c>
    </row>
    <row r="16" spans="1:8" ht="14.25" x14ac:dyDescent="0.2">
      <c r="A16" s="32">
        <v>15</v>
      </c>
      <c r="B16" s="33">
        <v>27</v>
      </c>
      <c r="C16" s="32">
        <v>125493.258</v>
      </c>
      <c r="D16" s="32">
        <v>882482.57653333305</v>
      </c>
      <c r="E16" s="32">
        <v>772928.63809999998</v>
      </c>
      <c r="F16" s="32">
        <v>109553.93843333299</v>
      </c>
      <c r="G16" s="32">
        <v>772928.63809999998</v>
      </c>
      <c r="H16" s="32">
        <v>0.12414289114205</v>
      </c>
    </row>
    <row r="17" spans="1:8" ht="14.25" x14ac:dyDescent="0.2">
      <c r="A17" s="32">
        <v>16</v>
      </c>
      <c r="B17" s="33">
        <v>29</v>
      </c>
      <c r="C17" s="32">
        <v>149180</v>
      </c>
      <c r="D17" s="32">
        <v>1865162.39541026</v>
      </c>
      <c r="E17" s="32">
        <v>1761877.0969162399</v>
      </c>
      <c r="F17" s="32">
        <v>103285.298494017</v>
      </c>
      <c r="G17" s="32">
        <v>1761877.0969162399</v>
      </c>
      <c r="H17" s="32">
        <v>5.5376035217190103E-2</v>
      </c>
    </row>
    <row r="18" spans="1:8" ht="14.25" x14ac:dyDescent="0.2">
      <c r="A18" s="32">
        <v>17</v>
      </c>
      <c r="B18" s="33">
        <v>31</v>
      </c>
      <c r="C18" s="32">
        <v>28978.766</v>
      </c>
      <c r="D18" s="32">
        <v>188118.819945556</v>
      </c>
      <c r="E18" s="32">
        <v>150818.073831955</v>
      </c>
      <c r="F18" s="32">
        <v>37300.746113600901</v>
      </c>
      <c r="G18" s="32">
        <v>150818.073831955</v>
      </c>
      <c r="H18" s="32">
        <v>0.19828290505116</v>
      </c>
    </row>
    <row r="19" spans="1:8" ht="14.25" x14ac:dyDescent="0.2">
      <c r="A19" s="32">
        <v>18</v>
      </c>
      <c r="B19" s="33">
        <v>32</v>
      </c>
      <c r="C19" s="32">
        <v>10927.272000000001</v>
      </c>
      <c r="D19" s="32">
        <v>162992.61873848399</v>
      </c>
      <c r="E19" s="32">
        <v>149395.57595535001</v>
      </c>
      <c r="F19" s="32">
        <v>13597.042783134</v>
      </c>
      <c r="G19" s="32">
        <v>149395.57595535001</v>
      </c>
      <c r="H19" s="32">
        <v>8.34212180181607E-2</v>
      </c>
    </row>
    <row r="20" spans="1:8" ht="14.25" x14ac:dyDescent="0.2">
      <c r="A20" s="32">
        <v>19</v>
      </c>
      <c r="B20" s="33">
        <v>33</v>
      </c>
      <c r="C20" s="32">
        <v>35162.614000000001</v>
      </c>
      <c r="D20" s="32">
        <v>392791.81652409001</v>
      </c>
      <c r="E20" s="32">
        <v>306991.45922107302</v>
      </c>
      <c r="F20" s="32">
        <v>85800.357303017503</v>
      </c>
      <c r="G20" s="32">
        <v>306991.45922107302</v>
      </c>
      <c r="H20" s="32">
        <v>0.21843723237995499</v>
      </c>
    </row>
    <row r="21" spans="1:8" ht="14.25" x14ac:dyDescent="0.2">
      <c r="A21" s="32">
        <v>20</v>
      </c>
      <c r="B21" s="33">
        <v>34</v>
      </c>
      <c r="C21" s="32">
        <v>39265.169000000002</v>
      </c>
      <c r="D21" s="32">
        <v>202259.73685461801</v>
      </c>
      <c r="E21" s="32">
        <v>136923.566082351</v>
      </c>
      <c r="F21" s="32">
        <v>65336.170772266698</v>
      </c>
      <c r="G21" s="32">
        <v>136923.566082351</v>
      </c>
      <c r="H21" s="32">
        <v>0.32303102826258301</v>
      </c>
    </row>
    <row r="22" spans="1:8" ht="14.25" x14ac:dyDescent="0.2">
      <c r="A22" s="32">
        <v>21</v>
      </c>
      <c r="B22" s="33">
        <v>35</v>
      </c>
      <c r="C22" s="32">
        <v>33322</v>
      </c>
      <c r="D22" s="32">
        <v>723810.81363805302</v>
      </c>
      <c r="E22" s="32">
        <v>704279.05139203498</v>
      </c>
      <c r="F22" s="32">
        <v>19531.762246017701</v>
      </c>
      <c r="G22" s="32">
        <v>704279.05139203498</v>
      </c>
      <c r="H22" s="32">
        <v>2.6984623437505999E-2</v>
      </c>
    </row>
    <row r="23" spans="1:8" ht="14.25" x14ac:dyDescent="0.2">
      <c r="A23" s="32">
        <v>22</v>
      </c>
      <c r="B23" s="33">
        <v>36</v>
      </c>
      <c r="C23" s="32">
        <v>129257.41899999999</v>
      </c>
      <c r="D23" s="32">
        <v>581981.37060000002</v>
      </c>
      <c r="E23" s="32">
        <v>483002.04789099901</v>
      </c>
      <c r="F23" s="32">
        <v>98979.322709001397</v>
      </c>
      <c r="G23" s="32">
        <v>483002.04789099901</v>
      </c>
      <c r="H23" s="32">
        <v>0.17007300870637401</v>
      </c>
    </row>
    <row r="24" spans="1:8" ht="14.25" x14ac:dyDescent="0.2">
      <c r="A24" s="32">
        <v>23</v>
      </c>
      <c r="B24" s="33">
        <v>37</v>
      </c>
      <c r="C24" s="32">
        <v>74556.221000000005</v>
      </c>
      <c r="D24" s="32">
        <v>844445.22318849596</v>
      </c>
      <c r="E24" s="32">
        <v>737844.948873527</v>
      </c>
      <c r="F24" s="32">
        <v>106600.274314968</v>
      </c>
      <c r="G24" s="32">
        <v>737844.948873527</v>
      </c>
      <c r="H24" s="32">
        <v>0.12623705053651901</v>
      </c>
    </row>
    <row r="25" spans="1:8" ht="14.25" x14ac:dyDescent="0.2">
      <c r="A25" s="32">
        <v>24</v>
      </c>
      <c r="B25" s="33">
        <v>38</v>
      </c>
      <c r="C25" s="32">
        <v>127924.406</v>
      </c>
      <c r="D25" s="32">
        <v>506621.81197256601</v>
      </c>
      <c r="E25" s="32">
        <v>477770.55460531003</v>
      </c>
      <c r="F25" s="32">
        <v>28851.2573672566</v>
      </c>
      <c r="G25" s="32">
        <v>477770.55460531003</v>
      </c>
      <c r="H25" s="32">
        <v>5.6948312696846401E-2</v>
      </c>
    </row>
    <row r="26" spans="1:8" ht="14.25" x14ac:dyDescent="0.2">
      <c r="A26" s="32">
        <v>25</v>
      </c>
      <c r="B26" s="33">
        <v>39</v>
      </c>
      <c r="C26" s="32">
        <v>78795.019</v>
      </c>
      <c r="D26" s="32">
        <v>118885.131473822</v>
      </c>
      <c r="E26" s="32">
        <v>81900.461139168998</v>
      </c>
      <c r="F26" s="32">
        <v>36984.670334652903</v>
      </c>
      <c r="G26" s="32">
        <v>81900.461139168998</v>
      </c>
      <c r="H26" s="32">
        <v>0.31109584416615499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5904.134</v>
      </c>
      <c r="D28" s="32">
        <v>96377.902199999997</v>
      </c>
      <c r="E28" s="32">
        <v>86459.917499999996</v>
      </c>
      <c r="F28" s="32">
        <v>9917.9847000000009</v>
      </c>
      <c r="G28" s="32">
        <v>86459.917499999996</v>
      </c>
      <c r="H28" s="32">
        <v>0.10290724817208199</v>
      </c>
    </row>
    <row r="29" spans="1:8" ht="14.25" x14ac:dyDescent="0.2">
      <c r="A29" s="32">
        <v>27</v>
      </c>
      <c r="B29" s="33">
        <v>75</v>
      </c>
      <c r="C29" s="32">
        <v>279</v>
      </c>
      <c r="D29" s="32">
        <v>187419.65811965801</v>
      </c>
      <c r="E29" s="32">
        <v>179439.01709401701</v>
      </c>
      <c r="F29" s="32">
        <v>7980.64102564103</v>
      </c>
      <c r="G29" s="32">
        <v>179439.01709401701</v>
      </c>
      <c r="H29" s="32">
        <v>4.25816646221059E-2</v>
      </c>
    </row>
    <row r="30" spans="1:8" ht="14.25" x14ac:dyDescent="0.2">
      <c r="A30" s="32">
        <v>28</v>
      </c>
      <c r="B30" s="33">
        <v>76</v>
      </c>
      <c r="C30" s="32">
        <v>1275</v>
      </c>
      <c r="D30" s="32">
        <v>254137.69599658099</v>
      </c>
      <c r="E30" s="32">
        <v>239560.348423077</v>
      </c>
      <c r="F30" s="32">
        <v>14577.347573504299</v>
      </c>
      <c r="G30" s="32">
        <v>239560.348423077</v>
      </c>
      <c r="H30" s="32">
        <v>5.7360036716868498E-2</v>
      </c>
    </row>
    <row r="31" spans="1:8" ht="14.25" x14ac:dyDescent="0.2">
      <c r="A31" s="32">
        <v>29</v>
      </c>
      <c r="B31" s="33">
        <v>99</v>
      </c>
      <c r="C31" s="32">
        <v>29</v>
      </c>
      <c r="D31" s="32">
        <v>33207.423644202398</v>
      </c>
      <c r="E31" s="32">
        <v>28039.062430981001</v>
      </c>
      <c r="F31" s="32">
        <v>5168.3612132213902</v>
      </c>
      <c r="G31" s="32">
        <v>28039.062430981001</v>
      </c>
      <c r="H31" s="32">
        <v>0.15563872911663601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2014-05-22T03:55:35Z</dcterms:modified>
</cp:coreProperties>
</file>