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<sst xmlns="http://schemas.openxmlformats.org/spreadsheetml/2006/main" count="114" uniqueCount="71">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</sst>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16315642.5583</v>
      </c>
      <c r="F3" s="25">
        <f>RA!I7</f>
        <v>1455017.5804000001</v>
      </c>
      <c r="G3" s="16">
        <f>E3-F3</f>
        <v>14860624.9779</v>
      </c>
      <c r="H3" s="27">
        <f>RA!J7</f>
        <v>8.9179299877454792</v>
      </c>
      <c r="I3" s="20">
        <f>SUM(I4:I39)</f>
        <v>16315646.856345996</v>
      </c>
      <c r="J3" s="21">
        <f>SUM(J4:J39)</f>
        <v>14860624.806858089</v>
      </c>
      <c r="K3" s="22">
        <f>E3-I3</f>
        <v>-4.2980459965765476</v>
      </c>
      <c r="L3" s="22">
        <f>G3-J3</f>
        <v>0.17104191146790981</v>
      </c>
    </row>
    <row r="4" spans="1:12" x14ac:dyDescent="0.15">
      <c r="A4" s="39">
        <f>RA!A8</f>
        <v>41781</v>
      </c>
      <c r="B4" s="12">
        <v>12</v>
      </c>
      <c r="C4" s="36" t="s">
        <v>6</v>
      </c>
      <c r="D4" s="36"/>
      <c r="E4" s="15">
        <f>VLOOKUP(C4,RA!B8:D39,3,0)</f>
        <v>488749.08870000002</v>
      </c>
      <c r="F4" s="25">
        <f>VLOOKUP(C4,RA!B8:I43,8,0)</f>
        <v>123783.60340000001</v>
      </c>
      <c r="G4" s="16">
        <f t="shared" ref="G4:G39" si="0">E4-F4</f>
        <v>364965.4853</v>
      </c>
      <c r="H4" s="27">
        <f>RA!J8</f>
        <v>25.326615693391101</v>
      </c>
      <c r="I4" s="20">
        <f>VLOOKUP(B4,RMS!B:D,3,FALSE)</f>
        <v>488749.51782905997</v>
      </c>
      <c r="J4" s="21">
        <f>VLOOKUP(B4,RMS!B:E,4,FALSE)</f>
        <v>364965.48954871797</v>
      </c>
      <c r="K4" s="22">
        <f t="shared" ref="K4:K39" si="1">E4-I4</f>
        <v>-0.42912905995035544</v>
      </c>
      <c r="L4" s="22">
        <f t="shared" ref="L4:L39" si="2">G4-J4</f>
        <v>-4.2487179744057357E-3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65952.911099999998</v>
      </c>
      <c r="F5" s="25">
        <f>VLOOKUP(C5,RA!B9:I44,8,0)</f>
        <v>14419.9013</v>
      </c>
      <c r="G5" s="16">
        <f t="shared" si="0"/>
        <v>51533.0098</v>
      </c>
      <c r="H5" s="27">
        <f>RA!J9</f>
        <v>21.863934524643</v>
      </c>
      <c r="I5" s="20">
        <f>VLOOKUP(B5,RMS!B:D,3,FALSE)</f>
        <v>65952.927525035906</v>
      </c>
      <c r="J5" s="21">
        <f>VLOOKUP(B5,RMS!B:E,4,FALSE)</f>
        <v>51533.001831533198</v>
      </c>
      <c r="K5" s="22">
        <f t="shared" si="1"/>
        <v>-1.6425035908468999E-2</v>
      </c>
      <c r="L5" s="22">
        <f t="shared" si="2"/>
        <v>7.9684668016852811E-3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116126.3083</v>
      </c>
      <c r="F6" s="25">
        <f>VLOOKUP(C6,RA!B10:I45,8,0)</f>
        <v>28054</v>
      </c>
      <c r="G6" s="16">
        <f t="shared" si="0"/>
        <v>88072.308300000004</v>
      </c>
      <c r="H6" s="27">
        <f>RA!J10</f>
        <v>24.158177772710602</v>
      </c>
      <c r="I6" s="20">
        <f>VLOOKUP(B6,RMS!B:D,3,FALSE)</f>
        <v>116128.234247863</v>
      </c>
      <c r="J6" s="21">
        <f>VLOOKUP(B6,RMS!B:E,4,FALSE)</f>
        <v>88072.307894871803</v>
      </c>
      <c r="K6" s="22">
        <f t="shared" si="1"/>
        <v>-1.9259478629974183</v>
      </c>
      <c r="L6" s="22">
        <f t="shared" si="2"/>
        <v>4.0512820123694837E-4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57261.114500000003</v>
      </c>
      <c r="F7" s="25">
        <f>VLOOKUP(C7,RA!B11:I46,8,0)</f>
        <v>11833.3891</v>
      </c>
      <c r="G7" s="16">
        <f t="shared" si="0"/>
        <v>45427.725400000003</v>
      </c>
      <c r="H7" s="27">
        <f>RA!J11</f>
        <v>20.665663257392598</v>
      </c>
      <c r="I7" s="20">
        <f>VLOOKUP(B7,RMS!B:D,3,FALSE)</f>
        <v>57261.113946153797</v>
      </c>
      <c r="J7" s="21">
        <f>VLOOKUP(B7,RMS!B:E,4,FALSE)</f>
        <v>45427.7254051282</v>
      </c>
      <c r="K7" s="22">
        <f t="shared" si="1"/>
        <v>5.5384620645781979E-4</v>
      </c>
      <c r="L7" s="22">
        <f t="shared" si="2"/>
        <v>-5.1281967898830771E-6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100998.4584</v>
      </c>
      <c r="F8" s="25">
        <f>VLOOKUP(C8,RA!B12:I47,8,0)</f>
        <v>29298.514899999998</v>
      </c>
      <c r="G8" s="16">
        <f t="shared" si="0"/>
        <v>71699.943500000008</v>
      </c>
      <c r="H8" s="27">
        <f>RA!J12</f>
        <v>29.0088733671206</v>
      </c>
      <c r="I8" s="20">
        <f>VLOOKUP(B8,RMS!B:D,3,FALSE)</f>
        <v>100998.46238547</v>
      </c>
      <c r="J8" s="21">
        <f>VLOOKUP(B8,RMS!B:E,4,FALSE)</f>
        <v>71699.943439316194</v>
      </c>
      <c r="K8" s="22">
        <f t="shared" si="1"/>
        <v>-3.9854700007708743E-3</v>
      </c>
      <c r="L8" s="22">
        <f t="shared" si="2"/>
        <v>6.0683814808726311E-5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222532.68700000001</v>
      </c>
      <c r="F9" s="25">
        <f>VLOOKUP(C9,RA!B13:I48,8,0)</f>
        <v>59905.968399999998</v>
      </c>
      <c r="G9" s="16">
        <f t="shared" si="0"/>
        <v>162626.71860000002</v>
      </c>
      <c r="H9" s="27">
        <f>RA!J13</f>
        <v>26.920075970681999</v>
      </c>
      <c r="I9" s="20">
        <f>VLOOKUP(B9,RMS!B:D,3,FALSE)</f>
        <v>222532.81742478599</v>
      </c>
      <c r="J9" s="21">
        <f>VLOOKUP(B9,RMS!B:E,4,FALSE)</f>
        <v>162626.71844444401</v>
      </c>
      <c r="K9" s="22">
        <f t="shared" si="1"/>
        <v>-0.13042478598072194</v>
      </c>
      <c r="L9" s="22">
        <f t="shared" si="2"/>
        <v>1.5555601567029953E-4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100474.8803</v>
      </c>
      <c r="F10" s="25">
        <f>VLOOKUP(C10,RA!B14:I49,8,0)</f>
        <v>21205.366300000002</v>
      </c>
      <c r="G10" s="16">
        <f t="shared" si="0"/>
        <v>79269.513999999996</v>
      </c>
      <c r="H10" s="27">
        <f>RA!J14</f>
        <v>21.105142137701101</v>
      </c>
      <c r="I10" s="20">
        <f>VLOOKUP(B10,RMS!B:D,3,FALSE)</f>
        <v>100474.880336752</v>
      </c>
      <c r="J10" s="21">
        <f>VLOOKUP(B10,RMS!B:E,4,FALSE)</f>
        <v>79269.514715384605</v>
      </c>
      <c r="K10" s="22">
        <f t="shared" si="1"/>
        <v>-3.6751996958628297E-5</v>
      </c>
      <c r="L10" s="22">
        <f t="shared" si="2"/>
        <v>-7.1538460906594992E-4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86143.280599999998</v>
      </c>
      <c r="F11" s="25">
        <f>VLOOKUP(C11,RA!B15:I50,8,0)</f>
        <v>15934.271500000001</v>
      </c>
      <c r="G11" s="16">
        <f t="shared" si="0"/>
        <v>70209.009099999996</v>
      </c>
      <c r="H11" s="27">
        <f>RA!J15</f>
        <v>18.497405008278701</v>
      </c>
      <c r="I11" s="20">
        <f>VLOOKUP(B11,RMS!B:D,3,FALSE)</f>
        <v>86143.335147008504</v>
      </c>
      <c r="J11" s="21">
        <f>VLOOKUP(B11,RMS!B:E,4,FALSE)</f>
        <v>70209.009733333296</v>
      </c>
      <c r="K11" s="22">
        <f t="shared" si="1"/>
        <v>-5.4547008505323902E-2</v>
      </c>
      <c r="L11" s="22">
        <f t="shared" si="2"/>
        <v>-6.3333330035675317E-4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692360.05599999998</v>
      </c>
      <c r="F12" s="25">
        <f>VLOOKUP(C12,RA!B16:I51,8,0)</f>
        <v>8297.6883999999991</v>
      </c>
      <c r="G12" s="16">
        <f t="shared" si="0"/>
        <v>684062.3676</v>
      </c>
      <c r="H12" s="27">
        <f>RA!J16</f>
        <v>1.19846434352937</v>
      </c>
      <c r="I12" s="20">
        <f>VLOOKUP(B12,RMS!B:D,3,FALSE)</f>
        <v>692360.01309999998</v>
      </c>
      <c r="J12" s="21">
        <f>VLOOKUP(B12,RMS!B:E,4,FALSE)</f>
        <v>684062.3676</v>
      </c>
      <c r="K12" s="22">
        <f t="shared" si="1"/>
        <v>4.2900000000372529E-2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740135.49560000002</v>
      </c>
      <c r="F13" s="25">
        <f>VLOOKUP(C13,RA!B17:I52,8,0)</f>
        <v>43078.677100000001</v>
      </c>
      <c r="G13" s="16">
        <f t="shared" si="0"/>
        <v>697056.81850000005</v>
      </c>
      <c r="H13" s="27">
        <f>RA!J17</f>
        <v>5.8203771277146696</v>
      </c>
      <c r="I13" s="20">
        <f>VLOOKUP(B13,RMS!B:D,3,FALSE)</f>
        <v>740135.54870854702</v>
      </c>
      <c r="J13" s="21">
        <f>VLOOKUP(B13,RMS!B:E,4,FALSE)</f>
        <v>697056.81864444399</v>
      </c>
      <c r="K13" s="22">
        <f t="shared" si="1"/>
        <v>-5.3108546999283135E-2</v>
      </c>
      <c r="L13" s="22">
        <f t="shared" si="2"/>
        <v>-1.4444394037127495E-4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1426448.2271</v>
      </c>
      <c r="F14" s="25">
        <f>VLOOKUP(C14,RA!B18:I53,8,0)</f>
        <v>193458.3316</v>
      </c>
      <c r="G14" s="16">
        <f t="shared" si="0"/>
        <v>1232989.8955000001</v>
      </c>
      <c r="H14" s="27">
        <f>RA!J18</f>
        <v>13.5622399695014</v>
      </c>
      <c r="I14" s="20">
        <f>VLOOKUP(B14,RMS!B:D,3,FALSE)</f>
        <v>1426448.49825043</v>
      </c>
      <c r="J14" s="21">
        <f>VLOOKUP(B14,RMS!B:E,4,FALSE)</f>
        <v>1232989.7973239301</v>
      </c>
      <c r="K14" s="22">
        <f t="shared" si="1"/>
        <v>-0.2711504299659282</v>
      </c>
      <c r="L14" s="22">
        <f t="shared" si="2"/>
        <v>9.8176070023328066E-2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498280.71189999999</v>
      </c>
      <c r="F15" s="25">
        <f>VLOOKUP(C15,RA!B19:I54,8,0)</f>
        <v>53758.905700000003</v>
      </c>
      <c r="G15" s="16">
        <f t="shared" si="0"/>
        <v>444521.80619999999</v>
      </c>
      <c r="H15" s="27">
        <f>RA!J19</f>
        <v>10.7888795243571</v>
      </c>
      <c r="I15" s="20">
        <f>VLOOKUP(B15,RMS!B:D,3,FALSE)</f>
        <v>498280.74725384603</v>
      </c>
      <c r="J15" s="21">
        <f>VLOOKUP(B15,RMS!B:E,4,FALSE)</f>
        <v>444521.80592307699</v>
      </c>
      <c r="K15" s="22">
        <f t="shared" si="1"/>
        <v>-3.5353846033103764E-2</v>
      </c>
      <c r="L15" s="22">
        <f t="shared" si="2"/>
        <v>2.769230050034821E-4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902750.96649999998</v>
      </c>
      <c r="F16" s="25">
        <f>VLOOKUP(C16,RA!B20:I55,8,0)</f>
        <v>56126.300600000002</v>
      </c>
      <c r="G16" s="16">
        <f t="shared" si="0"/>
        <v>846624.66590000002</v>
      </c>
      <c r="H16" s="27">
        <f>RA!J20</f>
        <v>6.2172517873455</v>
      </c>
      <c r="I16" s="20">
        <f>VLOOKUP(B16,RMS!B:D,3,FALSE)</f>
        <v>902750.94960000005</v>
      </c>
      <c r="J16" s="21">
        <f>VLOOKUP(B16,RMS!B:E,4,FALSE)</f>
        <v>846624.66590000002</v>
      </c>
      <c r="K16" s="22">
        <f t="shared" si="1"/>
        <v>1.6899999929592013E-2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353620.62540000002</v>
      </c>
      <c r="F17" s="25">
        <f>VLOOKUP(C17,RA!B21:I56,8,0)</f>
        <v>33284.868399999999</v>
      </c>
      <c r="G17" s="16">
        <f t="shared" si="0"/>
        <v>320335.75700000004</v>
      </c>
      <c r="H17" s="27">
        <f>RA!J21</f>
        <v>9.4125924816601501</v>
      </c>
      <c r="I17" s="20">
        <f>VLOOKUP(B17,RMS!B:D,3,FALSE)</f>
        <v>353620.56526666699</v>
      </c>
      <c r="J17" s="21">
        <f>VLOOKUP(B17,RMS!B:E,4,FALSE)</f>
        <v>320335.75699999998</v>
      </c>
      <c r="K17" s="22">
        <f t="shared" si="1"/>
        <v>6.0133333026897162E-2</v>
      </c>
      <c r="L17" s="22">
        <f t="shared" si="2"/>
        <v>0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1145263.73</v>
      </c>
      <c r="F18" s="25">
        <f>VLOOKUP(C18,RA!B22:I57,8,0)</f>
        <v>143438.23879999999</v>
      </c>
      <c r="G18" s="16">
        <f t="shared" si="0"/>
        <v>1001825.4912</v>
      </c>
      <c r="H18" s="27">
        <f>RA!J22</f>
        <v>12.524472315210801</v>
      </c>
      <c r="I18" s="20">
        <f>VLOOKUP(B18,RMS!B:D,3,FALSE)</f>
        <v>1145263.69886667</v>
      </c>
      <c r="J18" s="21">
        <f>VLOOKUP(B18,RMS!B:E,4,FALSE)</f>
        <v>1001825.4916</v>
      </c>
      <c r="K18" s="22">
        <f t="shared" si="1"/>
        <v>3.1133329961448908E-2</v>
      </c>
      <c r="L18" s="22">
        <f t="shared" si="2"/>
        <v>-3.999999025836587E-4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2425727.8188</v>
      </c>
      <c r="F19" s="25">
        <f>VLOOKUP(C19,RA!B23:I58,8,0)</f>
        <v>117623.32769999999</v>
      </c>
      <c r="G19" s="16">
        <f t="shared" si="0"/>
        <v>2308104.4911000002</v>
      </c>
      <c r="H19" s="27">
        <f>RA!J23</f>
        <v>4.8489911682749298</v>
      </c>
      <c r="I19" s="20">
        <f>VLOOKUP(B19,RMS!B:D,3,FALSE)</f>
        <v>2425728.8253068398</v>
      </c>
      <c r="J19" s="21">
        <f>VLOOKUP(B19,RMS!B:E,4,FALSE)</f>
        <v>2308104.5201452998</v>
      </c>
      <c r="K19" s="22">
        <f t="shared" si="1"/>
        <v>-1.0065068397670984</v>
      </c>
      <c r="L19" s="22">
        <f t="shared" si="2"/>
        <v>-2.9045299626886845E-2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219715.5998</v>
      </c>
      <c r="F20" s="25">
        <f>VLOOKUP(C20,RA!B24:I59,8,0)</f>
        <v>40592.269500000002</v>
      </c>
      <c r="G20" s="16">
        <f t="shared" si="0"/>
        <v>179123.3303</v>
      </c>
      <c r="H20" s="27">
        <f>RA!J24</f>
        <v>18.4749146337128</v>
      </c>
      <c r="I20" s="20">
        <f>VLOOKUP(B20,RMS!B:D,3,FALSE)</f>
        <v>219715.590374533</v>
      </c>
      <c r="J20" s="21">
        <f>VLOOKUP(B20,RMS!B:E,4,FALSE)</f>
        <v>179123.317638373</v>
      </c>
      <c r="K20" s="22">
        <f t="shared" si="1"/>
        <v>9.4254669966176152E-3</v>
      </c>
      <c r="L20" s="22">
        <f t="shared" si="2"/>
        <v>1.2661626999033615E-2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208650.179</v>
      </c>
      <c r="F21" s="25">
        <f>VLOOKUP(C21,RA!B25:I60,8,0)</f>
        <v>14976.6217</v>
      </c>
      <c r="G21" s="16">
        <f t="shared" si="0"/>
        <v>193673.55730000001</v>
      </c>
      <c r="H21" s="27">
        <f>RA!J25</f>
        <v>7.1778618986950402</v>
      </c>
      <c r="I21" s="20">
        <f>VLOOKUP(B21,RMS!B:D,3,FALSE)</f>
        <v>208650.184776129</v>
      </c>
      <c r="J21" s="21">
        <f>VLOOKUP(B21,RMS!B:E,4,FALSE)</f>
        <v>193673.57319490801</v>
      </c>
      <c r="K21" s="22">
        <f t="shared" si="1"/>
        <v>-5.7761289936024696E-3</v>
      </c>
      <c r="L21" s="22">
        <f t="shared" si="2"/>
        <v>-1.5894907992333174E-2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561401.70169999998</v>
      </c>
      <c r="F22" s="25">
        <f>VLOOKUP(C22,RA!B26:I61,8,0)</f>
        <v>109593.64939999999</v>
      </c>
      <c r="G22" s="16">
        <f t="shared" si="0"/>
        <v>451808.05229999998</v>
      </c>
      <c r="H22" s="27">
        <f>RA!J26</f>
        <v>19.521431635874201</v>
      </c>
      <c r="I22" s="20">
        <f>VLOOKUP(B22,RMS!B:D,3,FALSE)</f>
        <v>561401.65562818199</v>
      </c>
      <c r="J22" s="21">
        <f>VLOOKUP(B22,RMS!B:E,4,FALSE)</f>
        <v>451808.07209690701</v>
      </c>
      <c r="K22" s="22">
        <f t="shared" si="1"/>
        <v>4.6071817982010543E-2</v>
      </c>
      <c r="L22" s="22">
        <f t="shared" si="2"/>
        <v>-1.9796907028649002E-2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232489.10209999999</v>
      </c>
      <c r="F23" s="25">
        <f>VLOOKUP(C23,RA!B27:I62,8,0)</f>
        <v>74827.413100000005</v>
      </c>
      <c r="G23" s="16">
        <f t="shared" si="0"/>
        <v>157661.68899999998</v>
      </c>
      <c r="H23" s="27">
        <f>RA!J27</f>
        <v>32.185342204906704</v>
      </c>
      <c r="I23" s="20">
        <f>VLOOKUP(B23,RMS!B:D,3,FALSE)</f>
        <v>232489.048427645</v>
      </c>
      <c r="J23" s="21">
        <f>VLOOKUP(B23,RMS!B:E,4,FALSE)</f>
        <v>157661.708900492</v>
      </c>
      <c r="K23" s="22">
        <f t="shared" si="1"/>
        <v>5.3672354988520965E-2</v>
      </c>
      <c r="L23" s="22">
        <f t="shared" si="2"/>
        <v>-1.9900492014130577E-2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795969.63829999999</v>
      </c>
      <c r="F24" s="25">
        <f>VLOOKUP(C24,RA!B28:I63,8,0)</f>
        <v>30452.200099999998</v>
      </c>
      <c r="G24" s="16">
        <f t="shared" si="0"/>
        <v>765517.43819999998</v>
      </c>
      <c r="H24" s="27">
        <f>RA!J28</f>
        <v>3.8257992057383698</v>
      </c>
      <c r="I24" s="20">
        <f>VLOOKUP(B24,RMS!B:D,3,FALSE)</f>
        <v>795969.63764247799</v>
      </c>
      <c r="J24" s="21">
        <f>VLOOKUP(B24,RMS!B:E,4,FALSE)</f>
        <v>765517.43075486703</v>
      </c>
      <c r="K24" s="22">
        <f t="shared" si="1"/>
        <v>6.5752200316637754E-4</v>
      </c>
      <c r="L24" s="22">
        <f t="shared" si="2"/>
        <v>7.4451329419389367E-3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648550.32559999998</v>
      </c>
      <c r="F25" s="25">
        <f>VLOOKUP(C25,RA!B29:I64,8,0)</f>
        <v>103227.82429999999</v>
      </c>
      <c r="G25" s="16">
        <f t="shared" si="0"/>
        <v>545322.5013</v>
      </c>
      <c r="H25" s="27">
        <f>RA!J29</f>
        <v>15.916702255063999</v>
      </c>
      <c r="I25" s="20">
        <f>VLOOKUP(B25,RMS!B:D,3,FALSE)</f>
        <v>648550.32548141596</v>
      </c>
      <c r="J25" s="21">
        <f>VLOOKUP(B25,RMS!B:E,4,FALSE)</f>
        <v>545322.48048923502</v>
      </c>
      <c r="K25" s="22">
        <f t="shared" si="1"/>
        <v>1.1858402285724878E-4</v>
      </c>
      <c r="L25" s="22">
        <f t="shared" si="2"/>
        <v>2.0810764981433749E-2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1300160.7087000001</v>
      </c>
      <c r="F26" s="25">
        <f>VLOOKUP(C26,RA!B30:I65,8,0)</f>
        <v>115037.12420000001</v>
      </c>
      <c r="G26" s="16">
        <f t="shared" si="0"/>
        <v>1185123.5845000001</v>
      </c>
      <c r="H26" s="27">
        <f>RA!J30</f>
        <v>8.8479157561239408</v>
      </c>
      <c r="I26" s="20">
        <f>VLOOKUP(B26,RMS!B:D,3,FALSE)</f>
        <v>1300160.75449558</v>
      </c>
      <c r="J26" s="21">
        <f>VLOOKUP(B26,RMS!B:E,4,FALSE)</f>
        <v>1185123.52707673</v>
      </c>
      <c r="K26" s="22">
        <f t="shared" si="1"/>
        <v>-4.579557990655303E-2</v>
      </c>
      <c r="L26" s="22">
        <f t="shared" si="2"/>
        <v>5.7423270074650645E-2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2184268.6398</v>
      </c>
      <c r="F27" s="25">
        <f>VLOOKUP(C27,RA!B31:I66,8,0)</f>
        <v>-76313.040800000002</v>
      </c>
      <c r="G27" s="16">
        <f t="shared" si="0"/>
        <v>2260581.6806000001</v>
      </c>
      <c r="H27" s="27">
        <f>RA!J31</f>
        <v>-3.4937571052152001</v>
      </c>
      <c r="I27" s="20">
        <f>VLOOKUP(B27,RMS!B:D,3,FALSE)</f>
        <v>2184269.21747257</v>
      </c>
      <c r="J27" s="21">
        <f>VLOOKUP(B27,RMS!B:E,4,FALSE)</f>
        <v>2260581.6566053098</v>
      </c>
      <c r="K27" s="22">
        <f t="shared" si="1"/>
        <v>-0.57767257001250982</v>
      </c>
      <c r="L27" s="22">
        <f t="shared" si="2"/>
        <v>2.3994690272957087E-2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143136.18030000001</v>
      </c>
      <c r="F28" s="25">
        <f>VLOOKUP(C28,RA!B32:I67,8,0)</f>
        <v>45188.1466</v>
      </c>
      <c r="G28" s="16">
        <f t="shared" si="0"/>
        <v>97948.0337</v>
      </c>
      <c r="H28" s="27">
        <f>RA!J32</f>
        <v>31.5700380611596</v>
      </c>
      <c r="I28" s="20">
        <f>VLOOKUP(B28,RMS!B:D,3,FALSE)</f>
        <v>143136.188705393</v>
      </c>
      <c r="J28" s="21">
        <f>VLOOKUP(B28,RMS!B:E,4,FALSE)</f>
        <v>97948.011395210793</v>
      </c>
      <c r="K28" s="22">
        <f t="shared" si="1"/>
        <v>-8.4053929895162582E-3</v>
      </c>
      <c r="L28" s="22">
        <f t="shared" si="2"/>
        <v>2.2304789206827991E-2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120060.86320000001</v>
      </c>
      <c r="F31" s="25">
        <f>VLOOKUP(C31,RA!B35:I70,8,0)</f>
        <v>15496.885</v>
      </c>
      <c r="G31" s="16">
        <f t="shared" si="0"/>
        <v>104563.97820000001</v>
      </c>
      <c r="H31" s="27">
        <f>RA!J35</f>
        <v>12.9075242230975</v>
      </c>
      <c r="I31" s="20">
        <f>VLOOKUP(B31,RMS!B:D,3,FALSE)</f>
        <v>120060.86289999999</v>
      </c>
      <c r="J31" s="21">
        <f>VLOOKUP(B31,RMS!B:E,4,FALSE)</f>
        <v>104563.97010000001</v>
      </c>
      <c r="K31" s="22">
        <f t="shared" si="1"/>
        <v>3.0000001424923539E-4</v>
      </c>
      <c r="L31" s="22">
        <f t="shared" si="2"/>
        <v>8.1000000063795596E-3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162980.34150000001</v>
      </c>
      <c r="F35" s="25">
        <f>VLOOKUP(C35,RA!B8:I74,8,0)</f>
        <v>7619.5801000000001</v>
      </c>
      <c r="G35" s="16">
        <f t="shared" si="0"/>
        <v>155360.76140000002</v>
      </c>
      <c r="H35" s="27">
        <f>RA!J39</f>
        <v>4.6751528619174003</v>
      </c>
      <c r="I35" s="20">
        <f>VLOOKUP(B35,RMS!B:D,3,FALSE)</f>
        <v>162980.34188034199</v>
      </c>
      <c r="J35" s="21">
        <f>VLOOKUP(B35,RMS!B:E,4,FALSE)</f>
        <v>155360.76068376101</v>
      </c>
      <c r="K35" s="22">
        <f t="shared" si="1"/>
        <v>-3.8034198223613203E-4</v>
      </c>
      <c r="L35" s="22">
        <f t="shared" si="2"/>
        <v>7.1623901021666825E-4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299987.10460000002</v>
      </c>
      <c r="F36" s="25">
        <f>VLOOKUP(C36,RA!B8:I75,8,0)</f>
        <v>19241.380300000001</v>
      </c>
      <c r="G36" s="16">
        <f t="shared" si="0"/>
        <v>280745.7243</v>
      </c>
      <c r="H36" s="27">
        <f>RA!J40</f>
        <v>6.4140691399572898</v>
      </c>
      <c r="I36" s="20">
        <f>VLOOKUP(B36,RMS!B:D,3,FALSE)</f>
        <v>299987.10003931599</v>
      </c>
      <c r="J36" s="21">
        <f>VLOOKUP(B36,RMS!B:E,4,FALSE)</f>
        <v>280745.72336581198</v>
      </c>
      <c r="K36" s="22">
        <f t="shared" si="1"/>
        <v>4.5606840285472572E-3</v>
      </c>
      <c r="L36" s="22">
        <f t="shared" si="2"/>
        <v>9.3418802134692669E-4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9"/>
      <c r="B39" s="12">
        <v>99</v>
      </c>
      <c r="C39" s="36" t="s">
        <v>35</v>
      </c>
      <c r="D39" s="36"/>
      <c r="E39" s="15">
        <f>VLOOKUP(C39,RA!B8:D74,3,0)</f>
        <v>15445.8135</v>
      </c>
      <c r="F39" s="25">
        <f>VLOOKUP(C39,RA!B8:I78,8,0)</f>
        <v>1576.1737000000001</v>
      </c>
      <c r="G39" s="16">
        <f t="shared" si="0"/>
        <v>13869.639800000001</v>
      </c>
      <c r="H39" s="27">
        <f>RA!J43</f>
        <v>10.2045366532491</v>
      </c>
      <c r="I39" s="20">
        <f>VLOOKUP(B39,RMS!B:D,3,FALSE)</f>
        <v>15445.8133272824</v>
      </c>
      <c r="J39" s="21">
        <f>VLOOKUP(B39,RMS!B:E,4,FALSE)</f>
        <v>13869.639407004001</v>
      </c>
      <c r="K39" s="22">
        <f t="shared" si="1"/>
        <v>1.7271760043513495E-4</v>
      </c>
      <c r="L39" s="22">
        <f t="shared" si="2"/>
        <v>3.929960003006272E-4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16315642.5583</v>
      </c>
      <c r="E7" s="63">
        <v>15642910</v>
      </c>
      <c r="F7" s="64">
        <v>104.300558900486</v>
      </c>
      <c r="G7" s="63">
        <v>12509579.664799999</v>
      </c>
      <c r="H7" s="64">
        <v>30.4251861012538</v>
      </c>
      <c r="I7" s="63">
        <v>1455017.5804000001</v>
      </c>
      <c r="J7" s="64">
        <v>8.9179299877454792</v>
      </c>
      <c r="K7" s="63">
        <v>1459428.6062</v>
      </c>
      <c r="L7" s="64">
        <v>11.666487966071299</v>
      </c>
      <c r="M7" s="64">
        <v>-3.0224334244650002E-3</v>
      </c>
      <c r="N7" s="63">
        <v>376408169.45569998</v>
      </c>
      <c r="O7" s="63">
        <v>3001398368.9193001</v>
      </c>
      <c r="P7" s="63">
        <v>941111</v>
      </c>
      <c r="Q7" s="63">
        <v>721515</v>
      </c>
      <c r="R7" s="64">
        <v>30.435403283368998</v>
      </c>
      <c r="S7" s="63">
        <v>17.336576193775201</v>
      </c>
      <c r="T7" s="63">
        <v>16.401005724898301</v>
      </c>
      <c r="U7" s="65">
        <v>5.3965123125802004</v>
      </c>
      <c r="V7" s="53"/>
      <c r="W7" s="53"/>
    </row>
    <row r="8" spans="1:23" ht="14.25" thickBot="1" x14ac:dyDescent="0.2">
      <c r="A8" s="48">
        <v>41781</v>
      </c>
      <c r="B8" s="51" t="s">
        <v>6</v>
      </c>
      <c r="C8" s="52"/>
      <c r="D8" s="66">
        <v>488749.08870000002</v>
      </c>
      <c r="E8" s="66">
        <v>462903</v>
      </c>
      <c r="F8" s="67">
        <v>105.583478331313</v>
      </c>
      <c r="G8" s="66">
        <v>361296.58970000001</v>
      </c>
      <c r="H8" s="67">
        <v>35.276419051126197</v>
      </c>
      <c r="I8" s="66">
        <v>123783.60340000001</v>
      </c>
      <c r="J8" s="67">
        <v>25.326615693391101</v>
      </c>
      <c r="K8" s="66">
        <v>81500.936900000001</v>
      </c>
      <c r="L8" s="67">
        <v>22.5579037343457</v>
      </c>
      <c r="M8" s="67">
        <v>0.51879975995711503</v>
      </c>
      <c r="N8" s="66">
        <v>12280637.128</v>
      </c>
      <c r="O8" s="66">
        <v>117613629.87909999</v>
      </c>
      <c r="P8" s="66">
        <v>22556</v>
      </c>
      <c r="Q8" s="66">
        <v>17419</v>
      </c>
      <c r="R8" s="67">
        <v>29.490785923417</v>
      </c>
      <c r="S8" s="66">
        <v>21.668251848732002</v>
      </c>
      <c r="T8" s="66">
        <v>23.027138274298199</v>
      </c>
      <c r="U8" s="68">
        <v>-6.2713246783941496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65952.911099999998</v>
      </c>
      <c r="E9" s="66">
        <v>63482</v>
      </c>
      <c r="F9" s="67">
        <v>103.89230191235301</v>
      </c>
      <c r="G9" s="66">
        <v>50191.449099999998</v>
      </c>
      <c r="H9" s="67">
        <v>31.402683689401599</v>
      </c>
      <c r="I9" s="66">
        <v>14419.9013</v>
      </c>
      <c r="J9" s="67">
        <v>21.863934524643</v>
      </c>
      <c r="K9" s="66">
        <v>11487.9728</v>
      </c>
      <c r="L9" s="67">
        <v>22.888306685690001</v>
      </c>
      <c r="M9" s="67">
        <v>0.25521722161459198</v>
      </c>
      <c r="N9" s="66">
        <v>2075575.3774000001</v>
      </c>
      <c r="O9" s="66">
        <v>19763779.2632</v>
      </c>
      <c r="P9" s="66">
        <v>4055</v>
      </c>
      <c r="Q9" s="66">
        <v>3096</v>
      </c>
      <c r="R9" s="67">
        <v>30.975452196382399</v>
      </c>
      <c r="S9" s="66">
        <v>16.264589667077701</v>
      </c>
      <c r="T9" s="66">
        <v>17.2498234496124</v>
      </c>
      <c r="U9" s="68">
        <v>-6.0575385097418302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116126.3083</v>
      </c>
      <c r="E10" s="66">
        <v>153612</v>
      </c>
      <c r="F10" s="67">
        <v>75.597159271411101</v>
      </c>
      <c r="G10" s="66">
        <v>106924.32550000001</v>
      </c>
      <c r="H10" s="67">
        <v>8.6060704680339501</v>
      </c>
      <c r="I10" s="66">
        <v>28054</v>
      </c>
      <c r="J10" s="67">
        <v>24.158177772710602</v>
      </c>
      <c r="K10" s="66">
        <v>19174.024700000002</v>
      </c>
      <c r="L10" s="67">
        <v>17.932331684430402</v>
      </c>
      <c r="M10" s="67">
        <v>0.46312526654876002</v>
      </c>
      <c r="N10" s="66">
        <v>3200527.8783</v>
      </c>
      <c r="O10" s="66">
        <v>28189849.3662</v>
      </c>
      <c r="P10" s="66">
        <v>81033</v>
      </c>
      <c r="Q10" s="66">
        <v>66419</v>
      </c>
      <c r="R10" s="67">
        <v>22.002740179767802</v>
      </c>
      <c r="S10" s="66">
        <v>1.4330742820826099</v>
      </c>
      <c r="T10" s="66">
        <v>1.2438643264728499</v>
      </c>
      <c r="U10" s="68">
        <v>13.2030808155173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57261.114500000003</v>
      </c>
      <c r="E11" s="66">
        <v>54172</v>
      </c>
      <c r="F11" s="67">
        <v>105.702419146423</v>
      </c>
      <c r="G11" s="66">
        <v>43139.558599999997</v>
      </c>
      <c r="H11" s="67">
        <v>32.734585976964503</v>
      </c>
      <c r="I11" s="66">
        <v>11833.3891</v>
      </c>
      <c r="J11" s="67">
        <v>20.665663257392598</v>
      </c>
      <c r="K11" s="66">
        <v>9833.7423999999992</v>
      </c>
      <c r="L11" s="67">
        <v>22.795185484350299</v>
      </c>
      <c r="M11" s="67">
        <v>0.20334544252450601</v>
      </c>
      <c r="N11" s="66">
        <v>1296002.0932</v>
      </c>
      <c r="O11" s="66">
        <v>12078145.3818</v>
      </c>
      <c r="P11" s="66">
        <v>2663</v>
      </c>
      <c r="Q11" s="66">
        <v>2098</v>
      </c>
      <c r="R11" s="67">
        <v>26.930409914203999</v>
      </c>
      <c r="S11" s="66">
        <v>21.502483852797599</v>
      </c>
      <c r="T11" s="66">
        <v>21.1169013822688</v>
      </c>
      <c r="U11" s="68">
        <v>1.79319967483016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100998.4584</v>
      </c>
      <c r="E12" s="66">
        <v>324713</v>
      </c>
      <c r="F12" s="67">
        <v>31.103915888800302</v>
      </c>
      <c r="G12" s="66">
        <v>199485.28210000001</v>
      </c>
      <c r="H12" s="67">
        <v>-49.370471176229202</v>
      </c>
      <c r="I12" s="66">
        <v>29298.514899999998</v>
      </c>
      <c r="J12" s="67">
        <v>29.0088733671206</v>
      </c>
      <c r="K12" s="66">
        <v>19658.847399999999</v>
      </c>
      <c r="L12" s="67">
        <v>9.85478587344865</v>
      </c>
      <c r="M12" s="67">
        <v>0.49034754194185398</v>
      </c>
      <c r="N12" s="66">
        <v>4294329.3488999996</v>
      </c>
      <c r="O12" s="66">
        <v>35050213.011299998</v>
      </c>
      <c r="P12" s="66">
        <v>1177</v>
      </c>
      <c r="Q12" s="66">
        <v>876</v>
      </c>
      <c r="R12" s="67">
        <v>34.3607305936073</v>
      </c>
      <c r="S12" s="66">
        <v>85.810075106202206</v>
      </c>
      <c r="T12" s="66">
        <v>81.3090187214612</v>
      </c>
      <c r="U12" s="68">
        <v>5.2453705222496501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222532.68700000001</v>
      </c>
      <c r="E13" s="66">
        <v>248480</v>
      </c>
      <c r="F13" s="67">
        <v>89.557584916291106</v>
      </c>
      <c r="G13" s="66">
        <v>203424.0631</v>
      </c>
      <c r="H13" s="67">
        <v>9.3934923965246497</v>
      </c>
      <c r="I13" s="66">
        <v>59905.968399999998</v>
      </c>
      <c r="J13" s="67">
        <v>26.920075970681999</v>
      </c>
      <c r="K13" s="66">
        <v>57694.404999999999</v>
      </c>
      <c r="L13" s="67">
        <v>28.3616422368077</v>
      </c>
      <c r="M13" s="67">
        <v>3.83323720905E-2</v>
      </c>
      <c r="N13" s="66">
        <v>5970088.1503999997</v>
      </c>
      <c r="O13" s="66">
        <v>57452909.475599997</v>
      </c>
      <c r="P13" s="66">
        <v>9633</v>
      </c>
      <c r="Q13" s="66">
        <v>7719</v>
      </c>
      <c r="R13" s="67">
        <v>24.795958025651</v>
      </c>
      <c r="S13" s="66">
        <v>23.1010782726046</v>
      </c>
      <c r="T13" s="66">
        <v>24.087645044694899</v>
      </c>
      <c r="U13" s="68">
        <v>-4.2706524797168397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100474.8803</v>
      </c>
      <c r="E14" s="66">
        <v>142260</v>
      </c>
      <c r="F14" s="67">
        <v>70.627639744130505</v>
      </c>
      <c r="G14" s="66">
        <v>120377.3029</v>
      </c>
      <c r="H14" s="67">
        <v>-16.533368102235499</v>
      </c>
      <c r="I14" s="66">
        <v>21205.366300000002</v>
      </c>
      <c r="J14" s="67">
        <v>21.105142137701101</v>
      </c>
      <c r="K14" s="66">
        <v>23445.983899999999</v>
      </c>
      <c r="L14" s="67">
        <v>19.477080259454802</v>
      </c>
      <c r="M14" s="67">
        <v>-9.5565091640279001E-2</v>
      </c>
      <c r="N14" s="66">
        <v>3214562.2132999999</v>
      </c>
      <c r="O14" s="66">
        <v>25721376.601100001</v>
      </c>
      <c r="P14" s="66">
        <v>1907</v>
      </c>
      <c r="Q14" s="66">
        <v>2496</v>
      </c>
      <c r="R14" s="67">
        <v>-23.597756410256402</v>
      </c>
      <c r="S14" s="66">
        <v>52.687404457262701</v>
      </c>
      <c r="T14" s="66">
        <v>49.215110977564102</v>
      </c>
      <c r="U14" s="68">
        <v>6.5903673097336801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86143.280599999998</v>
      </c>
      <c r="E15" s="66">
        <v>112173</v>
      </c>
      <c r="F15" s="67">
        <v>76.795022509873206</v>
      </c>
      <c r="G15" s="66">
        <v>91757.123800000001</v>
      </c>
      <c r="H15" s="67">
        <v>-6.1181551551641</v>
      </c>
      <c r="I15" s="66">
        <v>15934.271500000001</v>
      </c>
      <c r="J15" s="67">
        <v>18.497405008278701</v>
      </c>
      <c r="K15" s="66">
        <v>22341.230899999999</v>
      </c>
      <c r="L15" s="67">
        <v>24.348224938585101</v>
      </c>
      <c r="M15" s="67">
        <v>-0.28677736820669097</v>
      </c>
      <c r="N15" s="66">
        <v>2774213.1523000002</v>
      </c>
      <c r="O15" s="66">
        <v>20054633.1446</v>
      </c>
      <c r="P15" s="66">
        <v>3111</v>
      </c>
      <c r="Q15" s="66">
        <v>2579</v>
      </c>
      <c r="R15" s="67">
        <v>20.628150445909299</v>
      </c>
      <c r="S15" s="66">
        <v>27.689900546448101</v>
      </c>
      <c r="T15" s="66">
        <v>28.708642148119399</v>
      </c>
      <c r="U15" s="68">
        <v>-3.6791089226285298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692360.05599999998</v>
      </c>
      <c r="E16" s="66">
        <v>694867</v>
      </c>
      <c r="F16" s="67">
        <v>99.639219591662894</v>
      </c>
      <c r="G16" s="66">
        <v>570105.42559999996</v>
      </c>
      <c r="H16" s="67">
        <v>21.444214510208301</v>
      </c>
      <c r="I16" s="66">
        <v>8297.6883999999991</v>
      </c>
      <c r="J16" s="67">
        <v>1.19846434352937</v>
      </c>
      <c r="K16" s="66">
        <v>46674.525699999998</v>
      </c>
      <c r="L16" s="67">
        <v>8.1869990363410405</v>
      </c>
      <c r="M16" s="67">
        <v>-0.822222330584925</v>
      </c>
      <c r="N16" s="66">
        <v>20154018.587900002</v>
      </c>
      <c r="O16" s="66">
        <v>149878656.79660001</v>
      </c>
      <c r="P16" s="66">
        <v>38604</v>
      </c>
      <c r="Q16" s="66">
        <v>32595</v>
      </c>
      <c r="R16" s="67">
        <v>18.435342843994501</v>
      </c>
      <c r="S16" s="66">
        <v>17.934930473526101</v>
      </c>
      <c r="T16" s="66">
        <v>18.089857870839101</v>
      </c>
      <c r="U16" s="68">
        <v>-0.86383048733708601</v>
      </c>
      <c r="V16" s="53"/>
      <c r="W16" s="53"/>
    </row>
    <row r="17" spans="1:23" ht="12" thickBot="1" x14ac:dyDescent="0.2">
      <c r="A17" s="49"/>
      <c r="B17" s="51" t="s">
        <v>15</v>
      </c>
      <c r="C17" s="52"/>
      <c r="D17" s="66">
        <v>740135.49560000002</v>
      </c>
      <c r="E17" s="66">
        <v>520267</v>
      </c>
      <c r="F17" s="67">
        <v>142.26070375403401</v>
      </c>
      <c r="G17" s="66">
        <v>1038623.0188</v>
      </c>
      <c r="H17" s="67">
        <v>-28.738774107362399</v>
      </c>
      <c r="I17" s="66">
        <v>43078.677100000001</v>
      </c>
      <c r="J17" s="67">
        <v>5.8203771277146696</v>
      </c>
      <c r="K17" s="66">
        <v>42887.999900000003</v>
      </c>
      <c r="L17" s="67">
        <v>4.1293134393989996</v>
      </c>
      <c r="M17" s="67">
        <v>4.4459336048449996E-3</v>
      </c>
      <c r="N17" s="66">
        <v>16709656.7941</v>
      </c>
      <c r="O17" s="66">
        <v>162931399.43329999</v>
      </c>
      <c r="P17" s="66">
        <v>11027</v>
      </c>
      <c r="Q17" s="66">
        <v>9500</v>
      </c>
      <c r="R17" s="67">
        <v>16.073684210526299</v>
      </c>
      <c r="S17" s="66">
        <v>67.120295238958903</v>
      </c>
      <c r="T17" s="66">
        <v>44.503448800000001</v>
      </c>
      <c r="U17" s="68">
        <v>33.6959877164416</v>
      </c>
      <c r="V17" s="35"/>
      <c r="W17" s="35"/>
    </row>
    <row r="18" spans="1:23" ht="12" thickBot="1" x14ac:dyDescent="0.2">
      <c r="A18" s="49"/>
      <c r="B18" s="51" t="s">
        <v>16</v>
      </c>
      <c r="C18" s="52"/>
      <c r="D18" s="66">
        <v>1426448.2271</v>
      </c>
      <c r="E18" s="66">
        <v>1126684</v>
      </c>
      <c r="F18" s="67">
        <v>126.605883024877</v>
      </c>
      <c r="G18" s="66">
        <v>1013927.7781</v>
      </c>
      <c r="H18" s="67">
        <v>40.685387846166201</v>
      </c>
      <c r="I18" s="66">
        <v>193458.3316</v>
      </c>
      <c r="J18" s="67">
        <v>13.5622399695014</v>
      </c>
      <c r="K18" s="66">
        <v>167721.54730000001</v>
      </c>
      <c r="L18" s="67">
        <v>16.541764701850202</v>
      </c>
      <c r="M18" s="67">
        <v>0.15344948048902299</v>
      </c>
      <c r="N18" s="66">
        <v>37751162.477200001</v>
      </c>
      <c r="O18" s="66">
        <v>393811364.38709998</v>
      </c>
      <c r="P18" s="66">
        <v>75217</v>
      </c>
      <c r="Q18" s="66">
        <v>59662</v>
      </c>
      <c r="R18" s="67">
        <v>26.071871543025701</v>
      </c>
      <c r="S18" s="66">
        <v>18.964439250435401</v>
      </c>
      <c r="T18" s="66">
        <v>19.291162143407899</v>
      </c>
      <c r="U18" s="68">
        <v>-1.7228186325886401</v>
      </c>
      <c r="V18" s="35"/>
      <c r="W18" s="35"/>
    </row>
    <row r="19" spans="1:23" ht="12" thickBot="1" x14ac:dyDescent="0.2">
      <c r="A19" s="49"/>
      <c r="B19" s="51" t="s">
        <v>17</v>
      </c>
      <c r="C19" s="52"/>
      <c r="D19" s="66">
        <v>498280.71189999999</v>
      </c>
      <c r="E19" s="66">
        <v>792105</v>
      </c>
      <c r="F19" s="67">
        <v>62.905891504282899</v>
      </c>
      <c r="G19" s="66">
        <v>519272.44819999998</v>
      </c>
      <c r="H19" s="67">
        <v>-4.0425284208252297</v>
      </c>
      <c r="I19" s="66">
        <v>53758.905700000003</v>
      </c>
      <c r="J19" s="67">
        <v>10.7888795243571</v>
      </c>
      <c r="K19" s="66">
        <v>49000.0337</v>
      </c>
      <c r="L19" s="67">
        <v>9.4362860709928196</v>
      </c>
      <c r="M19" s="67">
        <v>9.7119769940076997E-2</v>
      </c>
      <c r="N19" s="66">
        <v>14038126.437200001</v>
      </c>
      <c r="O19" s="66">
        <v>124518223.7077</v>
      </c>
      <c r="P19" s="66">
        <v>10860</v>
      </c>
      <c r="Q19" s="66">
        <v>9689</v>
      </c>
      <c r="R19" s="67">
        <v>12.085870574878699</v>
      </c>
      <c r="S19" s="66">
        <v>45.882201832412498</v>
      </c>
      <c r="T19" s="66">
        <v>74.056300258024606</v>
      </c>
      <c r="U19" s="68">
        <v>-61.405288544171498</v>
      </c>
      <c r="V19" s="35"/>
      <c r="W19" s="35"/>
    </row>
    <row r="20" spans="1:23" ht="12" thickBot="1" x14ac:dyDescent="0.2">
      <c r="A20" s="49"/>
      <c r="B20" s="51" t="s">
        <v>18</v>
      </c>
      <c r="C20" s="52"/>
      <c r="D20" s="66">
        <v>902750.96649999998</v>
      </c>
      <c r="E20" s="66">
        <v>833877</v>
      </c>
      <c r="F20" s="67">
        <v>108.259487490361</v>
      </c>
      <c r="G20" s="66">
        <v>617267.81350000005</v>
      </c>
      <c r="H20" s="67">
        <v>46.2494798459146</v>
      </c>
      <c r="I20" s="66">
        <v>56126.300600000002</v>
      </c>
      <c r="J20" s="67">
        <v>6.2172517873455</v>
      </c>
      <c r="K20" s="66">
        <v>49194.349699999999</v>
      </c>
      <c r="L20" s="67">
        <v>7.9696929961503704</v>
      </c>
      <c r="M20" s="67">
        <v>0.140909493514455</v>
      </c>
      <c r="N20" s="66">
        <v>23960344.382300001</v>
      </c>
      <c r="O20" s="66">
        <v>175008063.63069999</v>
      </c>
      <c r="P20" s="66">
        <v>37632</v>
      </c>
      <c r="Q20" s="66">
        <v>28479</v>
      </c>
      <c r="R20" s="67">
        <v>32.139471189297403</v>
      </c>
      <c r="S20" s="66">
        <v>23.988918114902201</v>
      </c>
      <c r="T20" s="66">
        <v>22.377719814600201</v>
      </c>
      <c r="U20" s="68">
        <v>6.71642752951447</v>
      </c>
      <c r="V20" s="35"/>
      <c r="W20" s="35"/>
    </row>
    <row r="21" spans="1:23" ht="12" thickBot="1" x14ac:dyDescent="0.2">
      <c r="A21" s="49"/>
      <c r="B21" s="51" t="s">
        <v>19</v>
      </c>
      <c r="C21" s="52"/>
      <c r="D21" s="66">
        <v>353620.62540000002</v>
      </c>
      <c r="E21" s="66">
        <v>291638</v>
      </c>
      <c r="F21" s="67">
        <v>121.253274744718</v>
      </c>
      <c r="G21" s="66">
        <v>234410.1072</v>
      </c>
      <c r="H21" s="67">
        <v>50.855536744535002</v>
      </c>
      <c r="I21" s="66">
        <v>33284.868399999999</v>
      </c>
      <c r="J21" s="67">
        <v>9.4125924816601501</v>
      </c>
      <c r="K21" s="66">
        <v>39559.794999999998</v>
      </c>
      <c r="L21" s="67">
        <v>16.876317950849899</v>
      </c>
      <c r="M21" s="67">
        <v>-0.15861878455133599</v>
      </c>
      <c r="N21" s="66">
        <v>7782728.0225</v>
      </c>
      <c r="O21" s="66">
        <v>71934056.346599996</v>
      </c>
      <c r="P21" s="66">
        <v>32432</v>
      </c>
      <c r="Q21" s="66">
        <v>22900</v>
      </c>
      <c r="R21" s="67">
        <v>41.6244541484716</v>
      </c>
      <c r="S21" s="66">
        <v>10.9034479958066</v>
      </c>
      <c r="T21" s="66">
        <v>10.445643624454201</v>
      </c>
      <c r="U21" s="68">
        <v>4.1987119260671601</v>
      </c>
      <c r="V21" s="35"/>
      <c r="W21" s="35"/>
    </row>
    <row r="22" spans="1:23" ht="12" thickBot="1" x14ac:dyDescent="0.2">
      <c r="A22" s="49"/>
      <c r="B22" s="51" t="s">
        <v>20</v>
      </c>
      <c r="C22" s="52"/>
      <c r="D22" s="66">
        <v>1145263.73</v>
      </c>
      <c r="E22" s="66">
        <v>934358</v>
      </c>
      <c r="F22" s="67">
        <v>122.57226138161199</v>
      </c>
      <c r="G22" s="66">
        <v>811408.43310000002</v>
      </c>
      <c r="H22" s="67">
        <v>41.145159857964501</v>
      </c>
      <c r="I22" s="66">
        <v>143438.23879999999</v>
      </c>
      <c r="J22" s="67">
        <v>12.524472315210801</v>
      </c>
      <c r="K22" s="66">
        <v>85486.756399999998</v>
      </c>
      <c r="L22" s="67">
        <v>10.535601173553999</v>
      </c>
      <c r="M22" s="67">
        <v>0.67790011974299202</v>
      </c>
      <c r="N22" s="66">
        <v>26125669.861499999</v>
      </c>
      <c r="O22" s="66">
        <v>199374804.8545</v>
      </c>
      <c r="P22" s="66">
        <v>66984</v>
      </c>
      <c r="Q22" s="66">
        <v>52310</v>
      </c>
      <c r="R22" s="67">
        <v>28.051997705983599</v>
      </c>
      <c r="S22" s="66">
        <v>17.097571509614198</v>
      </c>
      <c r="T22" s="66">
        <v>16.870247186006502</v>
      </c>
      <c r="U22" s="68">
        <v>1.3295708310382399</v>
      </c>
      <c r="V22" s="35"/>
      <c r="W22" s="35"/>
    </row>
    <row r="23" spans="1:23" ht="12" thickBot="1" x14ac:dyDescent="0.2">
      <c r="A23" s="49"/>
      <c r="B23" s="51" t="s">
        <v>21</v>
      </c>
      <c r="C23" s="52"/>
      <c r="D23" s="66">
        <v>2425727.8188</v>
      </c>
      <c r="E23" s="66">
        <v>2437755</v>
      </c>
      <c r="F23" s="67">
        <v>99.506628795756797</v>
      </c>
      <c r="G23" s="66">
        <v>2136973.2429</v>
      </c>
      <c r="H23" s="67">
        <v>13.5123159290541</v>
      </c>
      <c r="I23" s="66">
        <v>117623.32769999999</v>
      </c>
      <c r="J23" s="67">
        <v>4.8489911682749298</v>
      </c>
      <c r="K23" s="66">
        <v>162983.96350000001</v>
      </c>
      <c r="L23" s="67">
        <v>7.6268602820136904</v>
      </c>
      <c r="M23" s="67">
        <v>-0.27831349063983202</v>
      </c>
      <c r="N23" s="66">
        <v>56519247.499600001</v>
      </c>
      <c r="O23" s="66">
        <v>413906805.14069998</v>
      </c>
      <c r="P23" s="66">
        <v>82732</v>
      </c>
      <c r="Q23" s="66">
        <v>61716</v>
      </c>
      <c r="R23" s="67">
        <v>34.052757793764997</v>
      </c>
      <c r="S23" s="66">
        <v>29.320309176618501</v>
      </c>
      <c r="T23" s="66">
        <v>30.2216876547411</v>
      </c>
      <c r="U23" s="68">
        <v>-3.07424615713603</v>
      </c>
      <c r="V23" s="35"/>
      <c r="W23" s="35"/>
    </row>
    <row r="24" spans="1:23" ht="12" thickBot="1" x14ac:dyDescent="0.2">
      <c r="A24" s="49"/>
      <c r="B24" s="51" t="s">
        <v>22</v>
      </c>
      <c r="C24" s="52"/>
      <c r="D24" s="66">
        <v>219715.5998</v>
      </c>
      <c r="E24" s="66">
        <v>195230</v>
      </c>
      <c r="F24" s="67">
        <v>112.54192480663799</v>
      </c>
      <c r="G24" s="66">
        <v>177407.64199999999</v>
      </c>
      <c r="H24" s="67">
        <v>23.847877872138099</v>
      </c>
      <c r="I24" s="66">
        <v>40592.269500000002</v>
      </c>
      <c r="J24" s="67">
        <v>18.4749146337128</v>
      </c>
      <c r="K24" s="66">
        <v>28402.9836</v>
      </c>
      <c r="L24" s="67">
        <v>16.010011338744899</v>
      </c>
      <c r="M24" s="67">
        <v>0.42915512228088598</v>
      </c>
      <c r="N24" s="66">
        <v>5563871.8419000003</v>
      </c>
      <c r="O24" s="66">
        <v>47460033.700000003</v>
      </c>
      <c r="P24" s="66">
        <v>26273</v>
      </c>
      <c r="Q24" s="66">
        <v>22384</v>
      </c>
      <c r="R24" s="67">
        <v>17.374017155110799</v>
      </c>
      <c r="S24" s="66">
        <v>8.3627906900620399</v>
      </c>
      <c r="T24" s="66">
        <v>8.4041651804860606</v>
      </c>
      <c r="U24" s="68">
        <v>-0.49474501942503601</v>
      </c>
      <c r="V24" s="35"/>
      <c r="W24" s="35"/>
    </row>
    <row r="25" spans="1:23" ht="12" thickBot="1" x14ac:dyDescent="0.2">
      <c r="A25" s="49"/>
      <c r="B25" s="51" t="s">
        <v>23</v>
      </c>
      <c r="C25" s="52"/>
      <c r="D25" s="66">
        <v>208650.179</v>
      </c>
      <c r="E25" s="66">
        <v>181327</v>
      </c>
      <c r="F25" s="67">
        <v>115.068455883569</v>
      </c>
      <c r="G25" s="66">
        <v>146932.1151</v>
      </c>
      <c r="H25" s="67">
        <v>42.004475235380298</v>
      </c>
      <c r="I25" s="66">
        <v>14976.6217</v>
      </c>
      <c r="J25" s="67">
        <v>7.1778618986950402</v>
      </c>
      <c r="K25" s="66">
        <v>30801.654500000001</v>
      </c>
      <c r="L25" s="67">
        <v>20.963187305264601</v>
      </c>
      <c r="M25" s="67">
        <v>-0.51377216766066902</v>
      </c>
      <c r="N25" s="66">
        <v>4849936.2419999996</v>
      </c>
      <c r="O25" s="66">
        <v>48112254.5656</v>
      </c>
      <c r="P25" s="66">
        <v>18548</v>
      </c>
      <c r="Q25" s="66">
        <v>14973</v>
      </c>
      <c r="R25" s="67">
        <v>23.876310692579999</v>
      </c>
      <c r="S25" s="66">
        <v>11.249200938106499</v>
      </c>
      <c r="T25" s="66">
        <v>10.8857683830896</v>
      </c>
      <c r="U25" s="68">
        <v>3.2307410723356398</v>
      </c>
      <c r="V25" s="35"/>
      <c r="W25" s="35"/>
    </row>
    <row r="26" spans="1:23" ht="12" thickBot="1" x14ac:dyDescent="0.2">
      <c r="A26" s="49"/>
      <c r="B26" s="51" t="s">
        <v>24</v>
      </c>
      <c r="C26" s="52"/>
      <c r="D26" s="66">
        <v>561401.70169999998</v>
      </c>
      <c r="E26" s="66">
        <v>478426</v>
      </c>
      <c r="F26" s="67">
        <v>117.343476671418</v>
      </c>
      <c r="G26" s="66">
        <v>390054.74609999999</v>
      </c>
      <c r="H26" s="67">
        <v>43.928950311008698</v>
      </c>
      <c r="I26" s="66">
        <v>109593.64939999999</v>
      </c>
      <c r="J26" s="67">
        <v>19.521431635874201</v>
      </c>
      <c r="K26" s="66">
        <v>85757.179199999999</v>
      </c>
      <c r="L26" s="67">
        <v>21.985934040657501</v>
      </c>
      <c r="M26" s="67">
        <v>0.277953057952261</v>
      </c>
      <c r="N26" s="66">
        <v>12083466.2314</v>
      </c>
      <c r="O26" s="66">
        <v>97286310.034999996</v>
      </c>
      <c r="P26" s="66">
        <v>41105</v>
      </c>
      <c r="Q26" s="66">
        <v>30355</v>
      </c>
      <c r="R26" s="67">
        <v>35.414264536320204</v>
      </c>
      <c r="S26" s="66">
        <v>13.6577472740543</v>
      </c>
      <c r="T26" s="66">
        <v>12.939937756547501</v>
      </c>
      <c r="U26" s="68">
        <v>5.2556948309503504</v>
      </c>
      <c r="V26" s="35"/>
      <c r="W26" s="35"/>
    </row>
    <row r="27" spans="1:23" ht="12" thickBot="1" x14ac:dyDescent="0.2">
      <c r="A27" s="49"/>
      <c r="B27" s="51" t="s">
        <v>25</v>
      </c>
      <c r="C27" s="52"/>
      <c r="D27" s="66">
        <v>232489.10209999999</v>
      </c>
      <c r="E27" s="66">
        <v>199127</v>
      </c>
      <c r="F27" s="67">
        <v>116.75418305905301</v>
      </c>
      <c r="G27" s="66">
        <v>181291.4693</v>
      </c>
      <c r="H27" s="67">
        <v>28.240508501411298</v>
      </c>
      <c r="I27" s="66">
        <v>74827.413100000005</v>
      </c>
      <c r="J27" s="67">
        <v>32.185342204906704</v>
      </c>
      <c r="K27" s="66">
        <v>52884.284699999997</v>
      </c>
      <c r="L27" s="67">
        <v>29.170862205594101</v>
      </c>
      <c r="M27" s="67">
        <v>0.41492720426263002</v>
      </c>
      <c r="N27" s="66">
        <v>5824093.2637</v>
      </c>
      <c r="O27" s="66">
        <v>41148076.085199997</v>
      </c>
      <c r="P27" s="66">
        <v>33713</v>
      </c>
      <c r="Q27" s="66">
        <v>28519</v>
      </c>
      <c r="R27" s="67">
        <v>18.212419790315199</v>
      </c>
      <c r="S27" s="66">
        <v>6.8961261857443699</v>
      </c>
      <c r="T27" s="66">
        <v>7.0921056208142002</v>
      </c>
      <c r="U27" s="68">
        <v>-2.8418771610494802</v>
      </c>
      <c r="V27" s="35"/>
      <c r="W27" s="35"/>
    </row>
    <row r="28" spans="1:23" ht="12" thickBot="1" x14ac:dyDescent="0.2">
      <c r="A28" s="49"/>
      <c r="B28" s="51" t="s">
        <v>26</v>
      </c>
      <c r="C28" s="52"/>
      <c r="D28" s="66">
        <v>795969.63829999999</v>
      </c>
      <c r="E28" s="66">
        <v>780721</v>
      </c>
      <c r="F28" s="67">
        <v>101.953148218121</v>
      </c>
      <c r="G28" s="66">
        <v>637833.15339999995</v>
      </c>
      <c r="H28" s="67">
        <v>24.792766581204798</v>
      </c>
      <c r="I28" s="66">
        <v>30452.200099999998</v>
      </c>
      <c r="J28" s="67">
        <v>3.8257992057383698</v>
      </c>
      <c r="K28" s="66">
        <v>59103.997300000003</v>
      </c>
      <c r="L28" s="67">
        <v>9.2663727159592302</v>
      </c>
      <c r="M28" s="67">
        <v>-0.484769195128533</v>
      </c>
      <c r="N28" s="66">
        <v>19436538.578400001</v>
      </c>
      <c r="O28" s="66">
        <v>139731810.4161</v>
      </c>
      <c r="P28" s="66">
        <v>46896</v>
      </c>
      <c r="Q28" s="66">
        <v>42964</v>
      </c>
      <c r="R28" s="67">
        <v>9.1518480588399491</v>
      </c>
      <c r="S28" s="66">
        <v>16.973081676475601</v>
      </c>
      <c r="T28" s="66">
        <v>16.846914016385799</v>
      </c>
      <c r="U28" s="68">
        <v>0.74333973343603899</v>
      </c>
      <c r="V28" s="35"/>
      <c r="W28" s="35"/>
    </row>
    <row r="29" spans="1:23" ht="12" thickBot="1" x14ac:dyDescent="0.2">
      <c r="A29" s="49"/>
      <c r="B29" s="51" t="s">
        <v>27</v>
      </c>
      <c r="C29" s="52"/>
      <c r="D29" s="66">
        <v>648550.32559999998</v>
      </c>
      <c r="E29" s="66">
        <v>641946</v>
      </c>
      <c r="F29" s="67">
        <v>101.02879768703301</v>
      </c>
      <c r="G29" s="66">
        <v>572686.14599999995</v>
      </c>
      <c r="H29" s="67">
        <v>13.247077850561499</v>
      </c>
      <c r="I29" s="66">
        <v>103227.82429999999</v>
      </c>
      <c r="J29" s="67">
        <v>15.916702255063999</v>
      </c>
      <c r="K29" s="66">
        <v>59589.737999999998</v>
      </c>
      <c r="L29" s="67">
        <v>10.4053046186314</v>
      </c>
      <c r="M29" s="67">
        <v>0.73230874584479699</v>
      </c>
      <c r="N29" s="66">
        <v>16521462.0568</v>
      </c>
      <c r="O29" s="66">
        <v>102469109.74169999</v>
      </c>
      <c r="P29" s="66">
        <v>115810</v>
      </c>
      <c r="Q29" s="66">
        <v>98430</v>
      </c>
      <c r="R29" s="67">
        <v>17.6572183277456</v>
      </c>
      <c r="S29" s="66">
        <v>5.6001236991624204</v>
      </c>
      <c r="T29" s="66">
        <v>5.9126421954688597</v>
      </c>
      <c r="U29" s="68">
        <v>-5.5805641642019799</v>
      </c>
      <c r="V29" s="35"/>
      <c r="W29" s="35"/>
    </row>
    <row r="30" spans="1:23" ht="12" thickBot="1" x14ac:dyDescent="0.2">
      <c r="A30" s="49"/>
      <c r="B30" s="51" t="s">
        <v>28</v>
      </c>
      <c r="C30" s="52"/>
      <c r="D30" s="66">
        <v>1300160.7087000001</v>
      </c>
      <c r="E30" s="66">
        <v>1362363</v>
      </c>
      <c r="F30" s="67">
        <v>95.434235126761394</v>
      </c>
      <c r="G30" s="66">
        <v>988376.14080000005</v>
      </c>
      <c r="H30" s="67">
        <v>31.5451329741366</v>
      </c>
      <c r="I30" s="66">
        <v>115037.12420000001</v>
      </c>
      <c r="J30" s="67">
        <v>8.8479157561239408</v>
      </c>
      <c r="K30" s="66">
        <v>158877.1103</v>
      </c>
      <c r="L30" s="67">
        <v>16.074559445698799</v>
      </c>
      <c r="M30" s="67">
        <v>-0.27593645187289101</v>
      </c>
      <c r="N30" s="66">
        <v>29250870.709899999</v>
      </c>
      <c r="O30" s="66">
        <v>177398185.13769999</v>
      </c>
      <c r="P30" s="66">
        <v>68881</v>
      </c>
      <c r="Q30" s="66">
        <v>47562</v>
      </c>
      <c r="R30" s="67">
        <v>44.823598671208103</v>
      </c>
      <c r="S30" s="66">
        <v>18.875462155021001</v>
      </c>
      <c r="T30" s="66">
        <v>17.754619944493498</v>
      </c>
      <c r="U30" s="68">
        <v>5.93809148259359</v>
      </c>
      <c r="V30" s="35"/>
      <c r="W30" s="35"/>
    </row>
    <row r="31" spans="1:23" ht="12" thickBot="1" x14ac:dyDescent="0.2">
      <c r="A31" s="49"/>
      <c r="B31" s="51" t="s">
        <v>29</v>
      </c>
      <c r="C31" s="52"/>
      <c r="D31" s="66">
        <v>2184268.6398</v>
      </c>
      <c r="E31" s="66">
        <v>788339</v>
      </c>
      <c r="F31" s="67">
        <v>277.07225442354098</v>
      </c>
      <c r="G31" s="66">
        <v>567591.57830000005</v>
      </c>
      <c r="H31" s="67">
        <v>284.83105164141602</v>
      </c>
      <c r="I31" s="66">
        <v>-76313.040800000002</v>
      </c>
      <c r="J31" s="67">
        <v>-3.4937571052152001</v>
      </c>
      <c r="K31" s="66">
        <v>17583.580600000001</v>
      </c>
      <c r="L31" s="67">
        <v>3.0979283823528201</v>
      </c>
      <c r="M31" s="67">
        <v>-5.3400171180151998</v>
      </c>
      <c r="N31" s="66">
        <v>23451667.613600001</v>
      </c>
      <c r="O31" s="66">
        <v>160265652.6992</v>
      </c>
      <c r="P31" s="66">
        <v>67910</v>
      </c>
      <c r="Q31" s="66">
        <v>23292</v>
      </c>
      <c r="R31" s="67">
        <v>191.55933367679901</v>
      </c>
      <c r="S31" s="66">
        <v>32.164167866293603</v>
      </c>
      <c r="T31" s="66">
        <v>21.7508942984716</v>
      </c>
      <c r="U31" s="68">
        <v>32.375386209616899</v>
      </c>
      <c r="V31" s="35"/>
      <c r="W31" s="35"/>
    </row>
    <row r="32" spans="1:23" ht="12" thickBot="1" x14ac:dyDescent="0.2">
      <c r="A32" s="49"/>
      <c r="B32" s="51" t="s">
        <v>30</v>
      </c>
      <c r="C32" s="52"/>
      <c r="D32" s="66">
        <v>143136.18030000001</v>
      </c>
      <c r="E32" s="66">
        <v>122440</v>
      </c>
      <c r="F32" s="67">
        <v>116.903120140477</v>
      </c>
      <c r="G32" s="66">
        <v>103000.1191</v>
      </c>
      <c r="H32" s="67">
        <v>38.9670046507742</v>
      </c>
      <c r="I32" s="66">
        <v>45188.1466</v>
      </c>
      <c r="J32" s="67">
        <v>31.5700380611596</v>
      </c>
      <c r="K32" s="66">
        <v>28557.1505</v>
      </c>
      <c r="L32" s="67">
        <v>27.725356775825301</v>
      </c>
      <c r="M32" s="67">
        <v>0.58237589566227899</v>
      </c>
      <c r="N32" s="66">
        <v>3173222.5748000001</v>
      </c>
      <c r="O32" s="66">
        <v>23436939.363299999</v>
      </c>
      <c r="P32" s="66">
        <v>29203</v>
      </c>
      <c r="Q32" s="66">
        <v>23700</v>
      </c>
      <c r="R32" s="67">
        <v>23.219409282700401</v>
      </c>
      <c r="S32" s="66">
        <v>4.9014204122864102</v>
      </c>
      <c r="T32" s="66">
        <v>5.0162523797468399</v>
      </c>
      <c r="U32" s="68">
        <v>-2.3428304001953499</v>
      </c>
      <c r="V32" s="35"/>
      <c r="W32" s="35"/>
    </row>
    <row r="33" spans="1:23" ht="12" thickBot="1" x14ac:dyDescent="0.2">
      <c r="A33" s="49"/>
      <c r="B33" s="51" t="s">
        <v>31</v>
      </c>
      <c r="C33" s="52"/>
      <c r="D33" s="69"/>
      <c r="E33" s="69"/>
      <c r="F33" s="69"/>
      <c r="G33" s="66">
        <v>152.86619999999999</v>
      </c>
      <c r="H33" s="69"/>
      <c r="I33" s="69"/>
      <c r="J33" s="69"/>
      <c r="K33" s="66">
        <v>31.273900000000001</v>
      </c>
      <c r="L33" s="67">
        <v>20.4583485427125</v>
      </c>
      <c r="M33" s="69"/>
      <c r="N33" s="66">
        <v>95.412899999999993</v>
      </c>
      <c r="O33" s="66">
        <v>4794.3296</v>
      </c>
      <c r="P33" s="69"/>
      <c r="Q33" s="69"/>
      <c r="R33" s="69"/>
      <c r="S33" s="69"/>
      <c r="T33" s="69"/>
      <c r="U33" s="70"/>
      <c r="V33" s="35"/>
      <c r="W33" s="35"/>
    </row>
    <row r="34" spans="1:23" ht="12" thickBot="1" x14ac:dyDescent="0.2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-3</v>
      </c>
      <c r="O34" s="66">
        <v>1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49"/>
      <c r="B35" s="51" t="s">
        <v>32</v>
      </c>
      <c r="C35" s="52"/>
      <c r="D35" s="66">
        <v>120060.86320000001</v>
      </c>
      <c r="E35" s="66">
        <v>107869</v>
      </c>
      <c r="F35" s="67">
        <v>111.302471701786</v>
      </c>
      <c r="G35" s="66">
        <v>33756.501300000004</v>
      </c>
      <c r="H35" s="67">
        <v>255.66737836068299</v>
      </c>
      <c r="I35" s="66">
        <v>15496.885</v>
      </c>
      <c r="J35" s="67">
        <v>12.9075242230975</v>
      </c>
      <c r="K35" s="66">
        <v>5226.5945000000002</v>
      </c>
      <c r="L35" s="67">
        <v>15.483223375403499</v>
      </c>
      <c r="M35" s="67">
        <v>1.9650061813672399</v>
      </c>
      <c r="N35" s="66">
        <v>2826399.9197</v>
      </c>
      <c r="O35" s="66">
        <v>26072729.961399999</v>
      </c>
      <c r="P35" s="66">
        <v>9210</v>
      </c>
      <c r="Q35" s="66">
        <v>8100</v>
      </c>
      <c r="R35" s="67">
        <v>13.703703703703701</v>
      </c>
      <c r="S35" s="66">
        <v>13.0359243431053</v>
      </c>
      <c r="T35" s="66">
        <v>11.898506567901199</v>
      </c>
      <c r="U35" s="68">
        <v>8.7252560329998001</v>
      </c>
      <c r="V35" s="35"/>
      <c r="W35" s="35"/>
    </row>
    <row r="36" spans="1:23" ht="12" customHeight="1" thickBot="1" x14ac:dyDescent="0.2">
      <c r="A36" s="49"/>
      <c r="B36" s="51" t="s">
        <v>37</v>
      </c>
      <c r="C36" s="52"/>
      <c r="D36" s="69"/>
      <c r="E36" s="66">
        <v>244526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49"/>
      <c r="B37" s="51" t="s">
        <v>38</v>
      </c>
      <c r="C37" s="52"/>
      <c r="D37" s="69"/>
      <c r="E37" s="66">
        <v>165616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49"/>
      <c r="B38" s="51" t="s">
        <v>39</v>
      </c>
      <c r="C38" s="52"/>
      <c r="D38" s="69"/>
      <c r="E38" s="66">
        <v>251759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49"/>
      <c r="B39" s="51" t="s">
        <v>33</v>
      </c>
      <c r="C39" s="52"/>
      <c r="D39" s="66">
        <v>162980.34150000001</v>
      </c>
      <c r="E39" s="66">
        <v>440414</v>
      </c>
      <c r="F39" s="67">
        <v>37.006167265345802</v>
      </c>
      <c r="G39" s="66">
        <v>246036.7524</v>
      </c>
      <c r="H39" s="67">
        <v>-33.757725254383601</v>
      </c>
      <c r="I39" s="66">
        <v>7619.5801000000001</v>
      </c>
      <c r="J39" s="67">
        <v>4.6751528619174003</v>
      </c>
      <c r="K39" s="66">
        <v>15506.153200000001</v>
      </c>
      <c r="L39" s="67">
        <v>6.3023727344565597</v>
      </c>
      <c r="M39" s="67">
        <v>-0.50860925970988102</v>
      </c>
      <c r="N39" s="66">
        <v>5888934.0625999998</v>
      </c>
      <c r="O39" s="66">
        <v>43573731.526100002</v>
      </c>
      <c r="P39" s="66">
        <v>316</v>
      </c>
      <c r="Q39" s="66">
        <v>284</v>
      </c>
      <c r="R39" s="67">
        <v>11.2676056338028</v>
      </c>
      <c r="S39" s="66">
        <v>515.76057436708902</v>
      </c>
      <c r="T39" s="66">
        <v>659.92837605633804</v>
      </c>
      <c r="U39" s="68">
        <v>-27.952466484310801</v>
      </c>
      <c r="V39" s="35"/>
      <c r="W39" s="35"/>
    </row>
    <row r="40" spans="1:23" ht="12" thickBot="1" x14ac:dyDescent="0.2">
      <c r="A40" s="49"/>
      <c r="B40" s="51" t="s">
        <v>34</v>
      </c>
      <c r="C40" s="52"/>
      <c r="D40" s="66">
        <v>299987.10460000002</v>
      </c>
      <c r="E40" s="66">
        <v>392441</v>
      </c>
      <c r="F40" s="67">
        <v>76.441326110166898</v>
      </c>
      <c r="G40" s="66">
        <v>322394.32520000002</v>
      </c>
      <c r="H40" s="67">
        <v>-6.9502527955786704</v>
      </c>
      <c r="I40" s="66">
        <v>19241.380300000001</v>
      </c>
      <c r="J40" s="67">
        <v>6.4140691399572898</v>
      </c>
      <c r="K40" s="66">
        <v>27538.7382</v>
      </c>
      <c r="L40" s="67">
        <v>8.5419425986844306</v>
      </c>
      <c r="M40" s="67">
        <v>-0.30129767891834602</v>
      </c>
      <c r="N40" s="66">
        <v>8826516.1513999999</v>
      </c>
      <c r="O40" s="66">
        <v>81354716.141800001</v>
      </c>
      <c r="P40" s="66">
        <v>1589</v>
      </c>
      <c r="Q40" s="66">
        <v>1372</v>
      </c>
      <c r="R40" s="67">
        <v>15.8163265306122</v>
      </c>
      <c r="S40" s="66">
        <v>188.789870736312</v>
      </c>
      <c r="T40" s="66">
        <v>185.23156107871699</v>
      </c>
      <c r="U40" s="68">
        <v>1.8847990327642801</v>
      </c>
      <c r="V40" s="35"/>
      <c r="W40" s="35"/>
    </row>
    <row r="41" spans="1:23" ht="12" thickBot="1" x14ac:dyDescent="0.2">
      <c r="A41" s="49"/>
      <c r="B41" s="51" t="s">
        <v>40</v>
      </c>
      <c r="C41" s="52"/>
      <c r="D41" s="69"/>
      <c r="E41" s="66">
        <v>48177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49"/>
      <c r="B42" s="51" t="s">
        <v>41</v>
      </c>
      <c r="C42" s="52"/>
      <c r="D42" s="69"/>
      <c r="E42" s="66">
        <v>48843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0"/>
      <c r="B43" s="51" t="s">
        <v>35</v>
      </c>
      <c r="C43" s="52"/>
      <c r="D43" s="71">
        <v>15445.8135</v>
      </c>
      <c r="E43" s="71">
        <v>0</v>
      </c>
      <c r="F43" s="72"/>
      <c r="G43" s="71">
        <v>23482.147400000002</v>
      </c>
      <c r="H43" s="73">
        <v>-34.223164360172603</v>
      </c>
      <c r="I43" s="71">
        <v>1576.1737000000001</v>
      </c>
      <c r="J43" s="73">
        <v>10.2045366532491</v>
      </c>
      <c r="K43" s="71">
        <v>922.05250000000001</v>
      </c>
      <c r="L43" s="73">
        <v>3.9266106472017102</v>
      </c>
      <c r="M43" s="73">
        <v>0.70941860685807001</v>
      </c>
      <c r="N43" s="71">
        <v>564208.39249999996</v>
      </c>
      <c r="O43" s="71">
        <v>5796113.7965000002</v>
      </c>
      <c r="P43" s="71">
        <v>34</v>
      </c>
      <c r="Q43" s="71">
        <v>27</v>
      </c>
      <c r="R43" s="73">
        <v>25.925925925925899</v>
      </c>
      <c r="S43" s="71">
        <v>454.28863235294102</v>
      </c>
      <c r="T43" s="71">
        <v>1229.9045851851899</v>
      </c>
      <c r="U43" s="74">
        <v>-170.73197469525499</v>
      </c>
      <c r="V43" s="35"/>
      <c r="W43" s="35"/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6" workbookViewId="0">
      <selection activeCell="I27" sqref="I2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44251</v>
      </c>
      <c r="D2" s="32">
        <v>488749.51782905997</v>
      </c>
      <c r="E2" s="32">
        <v>364965.48954871797</v>
      </c>
      <c r="F2" s="32">
        <v>123784.028280342</v>
      </c>
      <c r="G2" s="32">
        <v>364965.48954871797</v>
      </c>
      <c r="H2" s="32">
        <v>0.25326680388385597</v>
      </c>
    </row>
    <row r="3" spans="1:8" ht="14.25" x14ac:dyDescent="0.2">
      <c r="A3" s="32">
        <v>2</v>
      </c>
      <c r="B3" s="33">
        <v>13</v>
      </c>
      <c r="C3" s="32">
        <v>7755.7830000000004</v>
      </c>
      <c r="D3" s="32">
        <v>65952.927525035906</v>
      </c>
      <c r="E3" s="32">
        <v>51533.001831533198</v>
      </c>
      <c r="F3" s="32">
        <v>14419.925693502801</v>
      </c>
      <c r="G3" s="32">
        <v>51533.001831533198</v>
      </c>
      <c r="H3" s="32">
        <v>0.218639660658413</v>
      </c>
    </row>
    <row r="4" spans="1:8" ht="14.25" x14ac:dyDescent="0.2">
      <c r="A4" s="32">
        <v>3</v>
      </c>
      <c r="B4" s="33">
        <v>14</v>
      </c>
      <c r="C4" s="32">
        <v>107471</v>
      </c>
      <c r="D4" s="32">
        <v>116128.234247863</v>
      </c>
      <c r="E4" s="32">
        <v>88072.307894871803</v>
      </c>
      <c r="F4" s="32">
        <v>28055.926352991501</v>
      </c>
      <c r="G4" s="32">
        <v>88072.307894871803</v>
      </c>
      <c r="H4" s="32">
        <v>0.241594359327888</v>
      </c>
    </row>
    <row r="5" spans="1:8" ht="14.25" x14ac:dyDescent="0.2">
      <c r="A5" s="32">
        <v>4</v>
      </c>
      <c r="B5" s="33">
        <v>15</v>
      </c>
      <c r="C5" s="32">
        <v>3438</v>
      </c>
      <c r="D5" s="32">
        <v>57261.113946153797</v>
      </c>
      <c r="E5" s="32">
        <v>45427.7254051282</v>
      </c>
      <c r="F5" s="32">
        <v>11833.388541025601</v>
      </c>
      <c r="G5" s="32">
        <v>45427.7254051282</v>
      </c>
      <c r="H5" s="32">
        <v>0.20665662481092001</v>
      </c>
    </row>
    <row r="6" spans="1:8" ht="14.25" x14ac:dyDescent="0.2">
      <c r="A6" s="32">
        <v>5</v>
      </c>
      <c r="B6" s="33">
        <v>16</v>
      </c>
      <c r="C6" s="32">
        <v>1697</v>
      </c>
      <c r="D6" s="32">
        <v>100998.46238547</v>
      </c>
      <c r="E6" s="32">
        <v>71699.943439316194</v>
      </c>
      <c r="F6" s="32">
        <v>29298.518946153799</v>
      </c>
      <c r="G6" s="32">
        <v>71699.943439316194</v>
      </c>
      <c r="H6" s="32">
        <v>0.29008876228564101</v>
      </c>
    </row>
    <row r="7" spans="1:8" ht="14.25" x14ac:dyDescent="0.2">
      <c r="A7" s="32">
        <v>6</v>
      </c>
      <c r="B7" s="33">
        <v>17</v>
      </c>
      <c r="C7" s="32">
        <v>15087</v>
      </c>
      <c r="D7" s="32">
        <v>222532.81742478599</v>
      </c>
      <c r="E7" s="32">
        <v>162626.71844444401</v>
      </c>
      <c r="F7" s="32">
        <v>59906.0989803419</v>
      </c>
      <c r="G7" s="32">
        <v>162626.71844444401</v>
      </c>
      <c r="H7" s="32">
        <v>0.26920118872170201</v>
      </c>
    </row>
    <row r="8" spans="1:8" ht="14.25" x14ac:dyDescent="0.2">
      <c r="A8" s="32">
        <v>7</v>
      </c>
      <c r="B8" s="33">
        <v>18</v>
      </c>
      <c r="C8" s="32">
        <v>26851</v>
      </c>
      <c r="D8" s="32">
        <v>100474.880336752</v>
      </c>
      <c r="E8" s="32">
        <v>79269.514715384605</v>
      </c>
      <c r="F8" s="32">
        <v>21205.365621367499</v>
      </c>
      <c r="G8" s="32">
        <v>79269.514715384605</v>
      </c>
      <c r="H8" s="32">
        <v>0.21105141454556101</v>
      </c>
    </row>
    <row r="9" spans="1:8" ht="14.25" x14ac:dyDescent="0.2">
      <c r="A9" s="32">
        <v>8</v>
      </c>
      <c r="B9" s="33">
        <v>19</v>
      </c>
      <c r="C9" s="32">
        <v>15152</v>
      </c>
      <c r="D9" s="32">
        <v>86143.335147008504</v>
      </c>
      <c r="E9" s="32">
        <v>70209.009733333296</v>
      </c>
      <c r="F9" s="32">
        <v>15934.3254136752</v>
      </c>
      <c r="G9" s="32">
        <v>70209.009733333296</v>
      </c>
      <c r="H9" s="32">
        <v>0.18497455881505401</v>
      </c>
    </row>
    <row r="10" spans="1:8" ht="14.25" x14ac:dyDescent="0.2">
      <c r="A10" s="32">
        <v>9</v>
      </c>
      <c r="B10" s="33">
        <v>21</v>
      </c>
      <c r="C10" s="32">
        <v>150317</v>
      </c>
      <c r="D10" s="32">
        <v>692360.01309999998</v>
      </c>
      <c r="E10" s="32">
        <v>684062.3676</v>
      </c>
      <c r="F10" s="32">
        <v>8297.6455000000005</v>
      </c>
      <c r="G10" s="32">
        <v>684062.3676</v>
      </c>
      <c r="H10" s="32">
        <v>1.1984582215902101E-2</v>
      </c>
    </row>
    <row r="11" spans="1:8" ht="14.25" x14ac:dyDescent="0.2">
      <c r="A11" s="32">
        <v>10</v>
      </c>
      <c r="B11" s="33">
        <v>22</v>
      </c>
      <c r="C11" s="32">
        <v>29422</v>
      </c>
      <c r="D11" s="32">
        <v>740135.54870854702</v>
      </c>
      <c r="E11" s="32">
        <v>697056.81864444399</v>
      </c>
      <c r="F11" s="32">
        <v>43078.730064102601</v>
      </c>
      <c r="G11" s="32">
        <v>697056.81864444399</v>
      </c>
      <c r="H11" s="32">
        <v>5.8203838660729201E-2</v>
      </c>
    </row>
    <row r="12" spans="1:8" ht="14.25" x14ac:dyDescent="0.2">
      <c r="A12" s="32">
        <v>11</v>
      </c>
      <c r="B12" s="33">
        <v>23</v>
      </c>
      <c r="C12" s="32">
        <v>173234.82800000001</v>
      </c>
      <c r="D12" s="32">
        <v>1426448.49825043</v>
      </c>
      <c r="E12" s="32">
        <v>1232989.7973239301</v>
      </c>
      <c r="F12" s="32">
        <v>193458.70092649601</v>
      </c>
      <c r="G12" s="32">
        <v>1232989.7973239301</v>
      </c>
      <c r="H12" s="32">
        <v>0.13562263282815801</v>
      </c>
    </row>
    <row r="13" spans="1:8" ht="14.25" x14ac:dyDescent="0.2">
      <c r="A13" s="32">
        <v>12</v>
      </c>
      <c r="B13" s="33">
        <v>24</v>
      </c>
      <c r="C13" s="32">
        <v>16781.495999999999</v>
      </c>
      <c r="D13" s="32">
        <v>498280.74725384603</v>
      </c>
      <c r="E13" s="32">
        <v>444521.80592307699</v>
      </c>
      <c r="F13" s="32">
        <v>53758.941330769201</v>
      </c>
      <c r="G13" s="32">
        <v>444521.80592307699</v>
      </c>
      <c r="H13" s="32">
        <v>0.10788885909609899</v>
      </c>
    </row>
    <row r="14" spans="1:8" ht="14.25" x14ac:dyDescent="0.2">
      <c r="A14" s="32">
        <v>13</v>
      </c>
      <c r="B14" s="33">
        <v>25</v>
      </c>
      <c r="C14" s="32">
        <v>72851</v>
      </c>
      <c r="D14" s="32">
        <v>902750.94960000005</v>
      </c>
      <c r="E14" s="32">
        <v>846624.66590000002</v>
      </c>
      <c r="F14" s="32">
        <v>56126.2837</v>
      </c>
      <c r="G14" s="32">
        <v>846624.66590000002</v>
      </c>
      <c r="H14" s="32">
        <v>6.2172500316802798E-2</v>
      </c>
    </row>
    <row r="15" spans="1:8" ht="14.25" x14ac:dyDescent="0.2">
      <c r="A15" s="32">
        <v>14</v>
      </c>
      <c r="B15" s="33">
        <v>26</v>
      </c>
      <c r="C15" s="32">
        <v>72883</v>
      </c>
      <c r="D15" s="32">
        <v>353620.56526666699</v>
      </c>
      <c r="E15" s="32">
        <v>320335.75699999998</v>
      </c>
      <c r="F15" s="32">
        <v>33284.808266666703</v>
      </c>
      <c r="G15" s="32">
        <v>320335.75699999998</v>
      </c>
      <c r="H15" s="32">
        <v>9.4125770772314807E-2</v>
      </c>
    </row>
    <row r="16" spans="1:8" ht="14.25" x14ac:dyDescent="0.2">
      <c r="A16" s="32">
        <v>15</v>
      </c>
      <c r="B16" s="33">
        <v>27</v>
      </c>
      <c r="C16" s="32">
        <v>159583.30499999999</v>
      </c>
      <c r="D16" s="32">
        <v>1145263.69886667</v>
      </c>
      <c r="E16" s="32">
        <v>1001825.4916</v>
      </c>
      <c r="F16" s="32">
        <v>143438.20726666701</v>
      </c>
      <c r="G16" s="32">
        <v>1001825.4916</v>
      </c>
      <c r="H16" s="32">
        <v>0.12524469902312499</v>
      </c>
    </row>
    <row r="17" spans="1:8" ht="14.25" x14ac:dyDescent="0.2">
      <c r="A17" s="32">
        <v>16</v>
      </c>
      <c r="B17" s="33">
        <v>29</v>
      </c>
      <c r="C17" s="32">
        <v>200532</v>
      </c>
      <c r="D17" s="32">
        <v>2425728.8253068398</v>
      </c>
      <c r="E17" s="32">
        <v>2308104.5201452998</v>
      </c>
      <c r="F17" s="32">
        <v>117624.305161538</v>
      </c>
      <c r="G17" s="32">
        <v>2308104.5201452998</v>
      </c>
      <c r="H17" s="32">
        <v>4.8490294518662803E-2</v>
      </c>
    </row>
    <row r="18" spans="1:8" ht="14.25" x14ac:dyDescent="0.2">
      <c r="A18" s="32">
        <v>17</v>
      </c>
      <c r="B18" s="33">
        <v>31</v>
      </c>
      <c r="C18" s="32">
        <v>38985.417000000001</v>
      </c>
      <c r="D18" s="32">
        <v>219715.590374533</v>
      </c>
      <c r="E18" s="32">
        <v>179123.317638373</v>
      </c>
      <c r="F18" s="32">
        <v>40592.272736160397</v>
      </c>
      <c r="G18" s="32">
        <v>179123.317638373</v>
      </c>
      <c r="H18" s="32">
        <v>0.184749168991448</v>
      </c>
    </row>
    <row r="19" spans="1:8" ht="14.25" x14ac:dyDescent="0.2">
      <c r="A19" s="32">
        <v>18</v>
      </c>
      <c r="B19" s="33">
        <v>32</v>
      </c>
      <c r="C19" s="32">
        <v>14143.388999999999</v>
      </c>
      <c r="D19" s="32">
        <v>208650.184776129</v>
      </c>
      <c r="E19" s="32">
        <v>193673.57319490801</v>
      </c>
      <c r="F19" s="32">
        <v>14976.611581221099</v>
      </c>
      <c r="G19" s="32">
        <v>193673.57319490801</v>
      </c>
      <c r="H19" s="32">
        <v>7.1778568503498993E-2</v>
      </c>
    </row>
    <row r="20" spans="1:8" ht="14.25" x14ac:dyDescent="0.2">
      <c r="A20" s="32">
        <v>19</v>
      </c>
      <c r="B20" s="33">
        <v>33</v>
      </c>
      <c r="C20" s="32">
        <v>52434.815000000002</v>
      </c>
      <c r="D20" s="32">
        <v>561401.65562818199</v>
      </c>
      <c r="E20" s="32">
        <v>451808.07209690701</v>
      </c>
      <c r="F20" s="32">
        <v>109593.583531275</v>
      </c>
      <c r="G20" s="32">
        <v>451808.07209690701</v>
      </c>
      <c r="H20" s="32">
        <v>0.19521421505008801</v>
      </c>
    </row>
    <row r="21" spans="1:8" ht="14.25" x14ac:dyDescent="0.2">
      <c r="A21" s="32">
        <v>20</v>
      </c>
      <c r="B21" s="33">
        <v>34</v>
      </c>
      <c r="C21" s="32">
        <v>44282.305</v>
      </c>
      <c r="D21" s="32">
        <v>232489.048427645</v>
      </c>
      <c r="E21" s="32">
        <v>157661.708900492</v>
      </c>
      <c r="F21" s="32">
        <v>74827.339527153104</v>
      </c>
      <c r="G21" s="32">
        <v>157661.708900492</v>
      </c>
      <c r="H21" s="32">
        <v>0.321853179894797</v>
      </c>
    </row>
    <row r="22" spans="1:8" ht="14.25" x14ac:dyDescent="0.2">
      <c r="A22" s="32">
        <v>21</v>
      </c>
      <c r="B22" s="33">
        <v>35</v>
      </c>
      <c r="C22" s="32">
        <v>36501.048999999999</v>
      </c>
      <c r="D22" s="32">
        <v>795969.63764247799</v>
      </c>
      <c r="E22" s="32">
        <v>765517.43075486703</v>
      </c>
      <c r="F22" s="32">
        <v>30452.206887610599</v>
      </c>
      <c r="G22" s="32">
        <v>765517.43075486703</v>
      </c>
      <c r="H22" s="32">
        <v>3.8258000616461597E-2</v>
      </c>
    </row>
    <row r="23" spans="1:8" ht="14.25" x14ac:dyDescent="0.2">
      <c r="A23" s="32">
        <v>22</v>
      </c>
      <c r="B23" s="33">
        <v>36</v>
      </c>
      <c r="C23" s="32">
        <v>152703.397</v>
      </c>
      <c r="D23" s="32">
        <v>648550.32548141596</v>
      </c>
      <c r="E23" s="32">
        <v>545322.48048923502</v>
      </c>
      <c r="F23" s="32">
        <v>103227.844992181</v>
      </c>
      <c r="G23" s="32">
        <v>545322.48048923502</v>
      </c>
      <c r="H23" s="32">
        <v>0.15916705448502499</v>
      </c>
    </row>
    <row r="24" spans="1:8" ht="14.25" x14ac:dyDescent="0.2">
      <c r="A24" s="32">
        <v>23</v>
      </c>
      <c r="B24" s="33">
        <v>37</v>
      </c>
      <c r="C24" s="32">
        <v>116348.845</v>
      </c>
      <c r="D24" s="32">
        <v>1300160.75449558</v>
      </c>
      <c r="E24" s="32">
        <v>1185123.52707673</v>
      </c>
      <c r="F24" s="32">
        <v>115037.227418842</v>
      </c>
      <c r="G24" s="32">
        <v>1185123.52707673</v>
      </c>
      <c r="H24" s="32">
        <v>8.8479233834029003E-2</v>
      </c>
    </row>
    <row r="25" spans="1:8" ht="14.25" x14ac:dyDescent="0.2">
      <c r="A25" s="32">
        <v>24</v>
      </c>
      <c r="B25" s="33">
        <v>38</v>
      </c>
      <c r="C25" s="32">
        <v>752029.22</v>
      </c>
      <c r="D25" s="32">
        <v>2184269.21747257</v>
      </c>
      <c r="E25" s="32">
        <v>2260581.6566053098</v>
      </c>
      <c r="F25" s="32">
        <v>-76312.439132743399</v>
      </c>
      <c r="G25" s="32">
        <v>2260581.6566053098</v>
      </c>
      <c r="H25" s="32">
        <v>-3.4937286357514599E-2</v>
      </c>
    </row>
    <row r="26" spans="1:8" ht="14.25" x14ac:dyDescent="0.2">
      <c r="A26" s="32">
        <v>25</v>
      </c>
      <c r="B26" s="33">
        <v>39</v>
      </c>
      <c r="C26" s="32">
        <v>89257.096000000005</v>
      </c>
      <c r="D26" s="32">
        <v>143136.188705393</v>
      </c>
      <c r="E26" s="32">
        <v>97948.011395210793</v>
      </c>
      <c r="F26" s="32">
        <v>45188.177310182102</v>
      </c>
      <c r="G26" s="32">
        <v>97948.011395210793</v>
      </c>
      <c r="H26" s="32">
        <v>0.31570057662489298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7122.4030000000002</v>
      </c>
      <c r="D28" s="32">
        <v>120060.86289999999</v>
      </c>
      <c r="E28" s="32">
        <v>104563.97010000001</v>
      </c>
      <c r="F28" s="32">
        <v>15496.8928</v>
      </c>
      <c r="G28" s="32">
        <v>104563.97010000001</v>
      </c>
      <c r="H28" s="32">
        <v>0.12907530752054899</v>
      </c>
    </row>
    <row r="29" spans="1:8" ht="14.25" x14ac:dyDescent="0.2">
      <c r="A29" s="32">
        <v>27</v>
      </c>
      <c r="B29" s="33">
        <v>75</v>
      </c>
      <c r="C29" s="32">
        <v>312</v>
      </c>
      <c r="D29" s="32">
        <v>162980.34188034199</v>
      </c>
      <c r="E29" s="32">
        <v>155360.76068376101</v>
      </c>
      <c r="F29" s="32">
        <v>7619.5811965811999</v>
      </c>
      <c r="G29" s="32">
        <v>155360.76068376101</v>
      </c>
      <c r="H29" s="32">
        <v>4.67515352383749E-2</v>
      </c>
    </row>
    <row r="30" spans="1:8" ht="14.25" x14ac:dyDescent="0.2">
      <c r="A30" s="32">
        <v>28</v>
      </c>
      <c r="B30" s="33">
        <v>76</v>
      </c>
      <c r="C30" s="32">
        <v>1692</v>
      </c>
      <c r="D30" s="32">
        <v>299987.10003931599</v>
      </c>
      <c r="E30" s="32">
        <v>280745.72336581198</v>
      </c>
      <c r="F30" s="32">
        <v>19241.376673504299</v>
      </c>
      <c r="G30" s="32">
        <v>280745.72336581198</v>
      </c>
      <c r="H30" s="32">
        <v>6.4140680285860605E-2</v>
      </c>
    </row>
    <row r="31" spans="1:8" ht="14.25" x14ac:dyDescent="0.2">
      <c r="A31" s="32">
        <v>29</v>
      </c>
      <c r="B31" s="33">
        <v>99</v>
      </c>
      <c r="C31" s="32">
        <v>35</v>
      </c>
      <c r="D31" s="32">
        <v>15445.8133272824</v>
      </c>
      <c r="E31" s="32">
        <v>13869.639407004001</v>
      </c>
      <c r="F31" s="32">
        <v>1576.1739202783499</v>
      </c>
      <c r="G31" s="32">
        <v>13869.639407004001</v>
      </c>
      <c r="H31" s="32">
        <v>0.102045381934942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2014-05-23T00:56:45Z</dcterms:modified>
</cp:coreProperties>
</file>