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<sst xmlns="http://schemas.openxmlformats.org/spreadsheetml/2006/main" count="114" uniqueCount="71">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</sst>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16097861.0525</v>
      </c>
      <c r="F3" s="25">
        <f>RA!I7</f>
        <v>1454842.7006000001</v>
      </c>
      <c r="G3" s="16">
        <f>E3-F3</f>
        <v>14643018.3519</v>
      </c>
      <c r="H3" s="27">
        <f>RA!J7</f>
        <v>9.0374907315656205</v>
      </c>
      <c r="I3" s="20">
        <f>SUM(I4:I39)</f>
        <v>16097865.085112823</v>
      </c>
      <c r="J3" s="21">
        <f>SUM(J4:J39)</f>
        <v>14643018.132619727</v>
      </c>
      <c r="K3" s="22">
        <f>E3-I3</f>
        <v>-4.0326128229498863</v>
      </c>
      <c r="L3" s="22">
        <f>G3-J3</f>
        <v>0.21928027272224426</v>
      </c>
    </row>
    <row r="4" spans="1:12" x14ac:dyDescent="0.15">
      <c r="A4" s="39">
        <f>RA!A8</f>
        <v>41782</v>
      </c>
      <c r="B4" s="12">
        <v>12</v>
      </c>
      <c r="C4" s="36" t="s">
        <v>6</v>
      </c>
      <c r="D4" s="36"/>
      <c r="E4" s="15">
        <f>VLOOKUP(C4,RA!B8:D39,3,0)</f>
        <v>490837.42580000003</v>
      </c>
      <c r="F4" s="25">
        <f>VLOOKUP(C4,RA!B8:I43,8,0)</f>
        <v>111498.58990000001</v>
      </c>
      <c r="G4" s="16">
        <f t="shared" ref="G4:G39" si="0">E4-F4</f>
        <v>379338.83590000001</v>
      </c>
      <c r="H4" s="27">
        <f>RA!J8</f>
        <v>22.7159919026696</v>
      </c>
      <c r="I4" s="20">
        <f>VLOOKUP(B4,RMS!B:D,3,FALSE)</f>
        <v>490837.85750854702</v>
      </c>
      <c r="J4" s="21">
        <f>VLOOKUP(B4,RMS!B:E,4,FALSE)</f>
        <v>379338.84014273499</v>
      </c>
      <c r="K4" s="22">
        <f t="shared" ref="K4:K39" si="1">E4-I4</f>
        <v>-0.43170854699565098</v>
      </c>
      <c r="L4" s="22">
        <f t="shared" ref="L4:L39" si="2">G4-J4</f>
        <v>-4.2427349835634232E-3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75464.838799999998</v>
      </c>
      <c r="F5" s="25">
        <f>VLOOKUP(C5,RA!B9:I44,8,0)</f>
        <v>16524.251400000001</v>
      </c>
      <c r="G5" s="16">
        <f t="shared" si="0"/>
        <v>58940.587399999997</v>
      </c>
      <c r="H5" s="27">
        <f>RA!J9</f>
        <v>21.896623199306401</v>
      </c>
      <c r="I5" s="20">
        <f>VLOOKUP(B5,RMS!B:D,3,FALSE)</f>
        <v>75464.855506625798</v>
      </c>
      <c r="J5" s="21">
        <f>VLOOKUP(B5,RMS!B:E,4,FALSE)</f>
        <v>58940.5967350352</v>
      </c>
      <c r="K5" s="22">
        <f t="shared" si="1"/>
        <v>-1.670662579999771E-2</v>
      </c>
      <c r="L5" s="22">
        <f t="shared" si="2"/>
        <v>-9.3350352035486139E-3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145391.55300000001</v>
      </c>
      <c r="F6" s="25">
        <f>VLOOKUP(C6,RA!B10:I45,8,0)</f>
        <v>34365.974499999997</v>
      </c>
      <c r="G6" s="16">
        <f t="shared" si="0"/>
        <v>111025.57850000002</v>
      </c>
      <c r="H6" s="27">
        <f>RA!J10</f>
        <v>23.636843950624801</v>
      </c>
      <c r="I6" s="20">
        <f>VLOOKUP(B6,RMS!B:D,3,FALSE)</f>
        <v>145393.550365812</v>
      </c>
      <c r="J6" s="21">
        <f>VLOOKUP(B6,RMS!B:E,4,FALSE)</f>
        <v>111025.578402564</v>
      </c>
      <c r="K6" s="22">
        <f t="shared" si="1"/>
        <v>-1.9973658119852189</v>
      </c>
      <c r="L6" s="22">
        <f t="shared" si="2"/>
        <v>9.7436015494167805E-5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57634.917099999999</v>
      </c>
      <c r="F7" s="25">
        <f>VLOOKUP(C7,RA!B11:I46,8,0)</f>
        <v>11192.7474</v>
      </c>
      <c r="G7" s="16">
        <f t="shared" si="0"/>
        <v>46442.169699999999</v>
      </c>
      <c r="H7" s="27">
        <f>RA!J11</f>
        <v>19.4200806788356</v>
      </c>
      <c r="I7" s="20">
        <f>VLOOKUP(B7,RMS!B:D,3,FALSE)</f>
        <v>57634.918241025603</v>
      </c>
      <c r="J7" s="21">
        <f>VLOOKUP(B7,RMS!B:E,4,FALSE)</f>
        <v>46442.169730769201</v>
      </c>
      <c r="K7" s="22">
        <f t="shared" si="1"/>
        <v>-1.1410256047383882E-3</v>
      </c>
      <c r="L7" s="22">
        <f t="shared" si="2"/>
        <v>-3.0769202567171305E-5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107082.5757</v>
      </c>
      <c r="F8" s="25">
        <f>VLOOKUP(C8,RA!B12:I47,8,0)</f>
        <v>27657.712100000001</v>
      </c>
      <c r="G8" s="16">
        <f t="shared" si="0"/>
        <v>79424.863599999997</v>
      </c>
      <c r="H8" s="27">
        <f>RA!J12</f>
        <v>25.828396374668099</v>
      </c>
      <c r="I8" s="20">
        <f>VLOOKUP(B8,RMS!B:D,3,FALSE)</f>
        <v>107082.582945299</v>
      </c>
      <c r="J8" s="21">
        <f>VLOOKUP(B8,RMS!B:E,4,FALSE)</f>
        <v>79424.862916239304</v>
      </c>
      <c r="K8" s="22">
        <f t="shared" si="1"/>
        <v>-7.2452989988960326E-3</v>
      </c>
      <c r="L8" s="22">
        <f t="shared" si="2"/>
        <v>6.8376069248188287E-4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249007.429</v>
      </c>
      <c r="F9" s="25">
        <f>VLOOKUP(C9,RA!B13:I48,8,0)</f>
        <v>60363.156600000002</v>
      </c>
      <c r="G9" s="16">
        <f t="shared" si="0"/>
        <v>188644.27240000002</v>
      </c>
      <c r="H9" s="27">
        <f>RA!J13</f>
        <v>24.2415083125893</v>
      </c>
      <c r="I9" s="20">
        <f>VLOOKUP(B9,RMS!B:D,3,FALSE)</f>
        <v>249007.576941026</v>
      </c>
      <c r="J9" s="21">
        <f>VLOOKUP(B9,RMS!B:E,4,FALSE)</f>
        <v>188644.27234786301</v>
      </c>
      <c r="K9" s="22">
        <f t="shared" si="1"/>
        <v>-0.1479410259926226</v>
      </c>
      <c r="L9" s="22">
        <f t="shared" si="2"/>
        <v>5.2137009333819151E-5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113408.6029</v>
      </c>
      <c r="F10" s="25">
        <f>VLOOKUP(C10,RA!B14:I49,8,0)</f>
        <v>23893.826400000002</v>
      </c>
      <c r="G10" s="16">
        <f t="shared" si="0"/>
        <v>89514.776499999993</v>
      </c>
      <c r="H10" s="27">
        <f>RA!J14</f>
        <v>21.0687953021243</v>
      </c>
      <c r="I10" s="20">
        <f>VLOOKUP(B10,RMS!B:D,3,FALSE)</f>
        <v>113408.602021368</v>
      </c>
      <c r="J10" s="21">
        <f>VLOOKUP(B10,RMS!B:E,4,FALSE)</f>
        <v>89514.774699999994</v>
      </c>
      <c r="K10" s="22">
        <f t="shared" si="1"/>
        <v>8.7863199587445706E-4</v>
      </c>
      <c r="L10" s="22">
        <f t="shared" si="2"/>
        <v>1.799999998183921E-3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98704.665200000003</v>
      </c>
      <c r="F11" s="25">
        <f>VLOOKUP(C11,RA!B15:I50,8,0)</f>
        <v>19517.5949</v>
      </c>
      <c r="G11" s="16">
        <f t="shared" si="0"/>
        <v>79187.070300000007</v>
      </c>
      <c r="H11" s="27">
        <f>RA!J15</f>
        <v>19.773730917837099</v>
      </c>
      <c r="I11" s="20">
        <f>VLOOKUP(B11,RMS!B:D,3,FALSE)</f>
        <v>98704.728850427404</v>
      </c>
      <c r="J11" s="21">
        <f>VLOOKUP(B11,RMS!B:E,4,FALSE)</f>
        <v>79187.069942735005</v>
      </c>
      <c r="K11" s="22">
        <f t="shared" si="1"/>
        <v>-6.365042740071658E-2</v>
      </c>
      <c r="L11" s="22">
        <f t="shared" si="2"/>
        <v>3.5726500209420919E-4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773812.25060000003</v>
      </c>
      <c r="F12" s="25">
        <f>VLOOKUP(C12,RA!B16:I51,8,0)</f>
        <v>3918.3620999999998</v>
      </c>
      <c r="G12" s="16">
        <f t="shared" si="0"/>
        <v>769893.8885</v>
      </c>
      <c r="H12" s="27">
        <f>RA!J16</f>
        <v>0.50637116393049797</v>
      </c>
      <c r="I12" s="20">
        <f>VLOOKUP(B12,RMS!B:D,3,FALSE)</f>
        <v>773812.17469999997</v>
      </c>
      <c r="J12" s="21">
        <f>VLOOKUP(B12,RMS!B:E,4,FALSE)</f>
        <v>769893.8885</v>
      </c>
      <c r="K12" s="22">
        <f t="shared" si="1"/>
        <v>7.5900000054389238E-2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572108.60439999995</v>
      </c>
      <c r="F13" s="25">
        <f>VLOOKUP(C13,RA!B17:I52,8,0)</f>
        <v>40161.892399999997</v>
      </c>
      <c r="G13" s="16">
        <f t="shared" si="0"/>
        <v>531946.71199999994</v>
      </c>
      <c r="H13" s="27">
        <f>RA!J17</f>
        <v>7.0199769923264599</v>
      </c>
      <c r="I13" s="20">
        <f>VLOOKUP(B13,RMS!B:D,3,FALSE)</f>
        <v>572108.67331196601</v>
      </c>
      <c r="J13" s="21">
        <f>VLOOKUP(B13,RMS!B:E,4,FALSE)</f>
        <v>531946.71200683794</v>
      </c>
      <c r="K13" s="22">
        <f t="shared" si="1"/>
        <v>-6.891196605283767E-2</v>
      </c>
      <c r="L13" s="22">
        <f t="shared" si="2"/>
        <v>-6.8380031734704971E-6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1679095.0104</v>
      </c>
      <c r="F14" s="25">
        <f>VLOOKUP(C14,RA!B18:I53,8,0)</f>
        <v>190871.7732</v>
      </c>
      <c r="G14" s="16">
        <f t="shared" si="0"/>
        <v>1488223.2372000001</v>
      </c>
      <c r="H14" s="27">
        <f>RA!J18</f>
        <v>11.367538585831999</v>
      </c>
      <c r="I14" s="20">
        <f>VLOOKUP(B14,RMS!B:D,3,FALSE)</f>
        <v>1679095.2992555599</v>
      </c>
      <c r="J14" s="21">
        <f>VLOOKUP(B14,RMS!B:E,4,FALSE)</f>
        <v>1488223.0974572599</v>
      </c>
      <c r="K14" s="22">
        <f t="shared" si="1"/>
        <v>-0.2888555598910898</v>
      </c>
      <c r="L14" s="22">
        <f t="shared" si="2"/>
        <v>0.1397427401971072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477364.16450000001</v>
      </c>
      <c r="F15" s="25">
        <f>VLOOKUP(C15,RA!B19:I54,8,0)</f>
        <v>44240.869599999998</v>
      </c>
      <c r="G15" s="16">
        <f t="shared" si="0"/>
        <v>433123.29490000004</v>
      </c>
      <c r="H15" s="27">
        <f>RA!J19</f>
        <v>9.2677399960130398</v>
      </c>
      <c r="I15" s="20">
        <f>VLOOKUP(B15,RMS!B:D,3,FALSE)</f>
        <v>477364.181978632</v>
      </c>
      <c r="J15" s="21">
        <f>VLOOKUP(B15,RMS!B:E,4,FALSE)</f>
        <v>433123.29529059801</v>
      </c>
      <c r="K15" s="22">
        <f t="shared" si="1"/>
        <v>-1.7478631983976811E-2</v>
      </c>
      <c r="L15" s="22">
        <f t="shared" si="2"/>
        <v>-3.9059796836227179E-4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893106.42579999997</v>
      </c>
      <c r="F16" s="25">
        <f>VLOOKUP(C16,RA!B20:I55,8,0)</f>
        <v>53077.19</v>
      </c>
      <c r="G16" s="16">
        <f t="shared" si="0"/>
        <v>840029.23579999991</v>
      </c>
      <c r="H16" s="27">
        <f>RA!J20</f>
        <v>5.9429860167511501</v>
      </c>
      <c r="I16" s="20">
        <f>VLOOKUP(B16,RMS!B:D,3,FALSE)</f>
        <v>893106.4192</v>
      </c>
      <c r="J16" s="21">
        <f>VLOOKUP(B16,RMS!B:E,4,FALSE)</f>
        <v>840029.23580000002</v>
      </c>
      <c r="K16" s="22">
        <f t="shared" si="1"/>
        <v>6.5999999642372131E-3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325946.15990000003</v>
      </c>
      <c r="F17" s="25">
        <f>VLOOKUP(C17,RA!B21:I56,8,0)</f>
        <v>28307.487000000001</v>
      </c>
      <c r="G17" s="16">
        <f t="shared" si="0"/>
        <v>297638.67290000001</v>
      </c>
      <c r="H17" s="27">
        <f>RA!J21</f>
        <v>8.6847125331020099</v>
      </c>
      <c r="I17" s="20">
        <f>VLOOKUP(B17,RMS!B:D,3,FALSE)</f>
        <v>325946.083445511</v>
      </c>
      <c r="J17" s="21">
        <f>VLOOKUP(B17,RMS!B:E,4,FALSE)</f>
        <v>297638.67285913299</v>
      </c>
      <c r="K17" s="22">
        <f t="shared" si="1"/>
        <v>7.6454489026218653E-2</v>
      </c>
      <c r="L17" s="22">
        <f t="shared" si="2"/>
        <v>4.0867016650736332E-5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1220615.9676000001</v>
      </c>
      <c r="F18" s="25">
        <f>VLOOKUP(C18,RA!B22:I57,8,0)</f>
        <v>149421.92009999999</v>
      </c>
      <c r="G18" s="16">
        <f t="shared" si="0"/>
        <v>1071194.0475000001</v>
      </c>
      <c r="H18" s="27">
        <f>RA!J22</f>
        <v>12.241517730904</v>
      </c>
      <c r="I18" s="20">
        <f>VLOOKUP(B18,RMS!B:D,3,FALSE)</f>
        <v>1220615.88223333</v>
      </c>
      <c r="J18" s="21">
        <f>VLOOKUP(B18,RMS!B:E,4,FALSE)</f>
        <v>1071194.0482999999</v>
      </c>
      <c r="K18" s="22">
        <f t="shared" si="1"/>
        <v>8.5366670042276382E-2</v>
      </c>
      <c r="L18" s="22">
        <f t="shared" si="2"/>
        <v>-7.9999980516731739E-4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2462650.6896000002</v>
      </c>
      <c r="F19" s="25">
        <f>VLOOKUP(C19,RA!B23:I58,8,0)</f>
        <v>138575.9338</v>
      </c>
      <c r="G19" s="16">
        <f t="shared" si="0"/>
        <v>2324074.7558000004</v>
      </c>
      <c r="H19" s="27">
        <f>RA!J23</f>
        <v>5.6271047447053197</v>
      </c>
      <c r="I19" s="20">
        <f>VLOOKUP(B19,RMS!B:D,3,FALSE)</f>
        <v>2462651.66659316</v>
      </c>
      <c r="J19" s="21">
        <f>VLOOKUP(B19,RMS!B:E,4,FALSE)</f>
        <v>2324074.7852222198</v>
      </c>
      <c r="K19" s="22">
        <f t="shared" si="1"/>
        <v>-0.97699315985664725</v>
      </c>
      <c r="L19" s="22">
        <f t="shared" si="2"/>
        <v>-2.9422219377011061E-2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230407.16159999999</v>
      </c>
      <c r="F20" s="25">
        <f>VLOOKUP(C20,RA!B24:I59,8,0)</f>
        <v>41593.039900000003</v>
      </c>
      <c r="G20" s="16">
        <f t="shared" si="0"/>
        <v>188814.12169999999</v>
      </c>
      <c r="H20" s="27">
        <f>RA!J24</f>
        <v>18.0519735633079</v>
      </c>
      <c r="I20" s="20">
        <f>VLOOKUP(B20,RMS!B:D,3,FALSE)</f>
        <v>230407.17446768799</v>
      </c>
      <c r="J20" s="21">
        <f>VLOOKUP(B20,RMS!B:E,4,FALSE)</f>
        <v>188814.12111535601</v>
      </c>
      <c r="K20" s="22">
        <f t="shared" si="1"/>
        <v>-1.2867687997641042E-2</v>
      </c>
      <c r="L20" s="22">
        <f t="shared" si="2"/>
        <v>5.8464397443458438E-4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207839.20480000001</v>
      </c>
      <c r="F21" s="25">
        <f>VLOOKUP(C21,RA!B25:I60,8,0)</f>
        <v>15543.8843</v>
      </c>
      <c r="G21" s="16">
        <f t="shared" si="0"/>
        <v>192295.3205</v>
      </c>
      <c r="H21" s="27">
        <f>RA!J25</f>
        <v>7.4788028153579598</v>
      </c>
      <c r="I21" s="20">
        <f>VLOOKUP(B21,RMS!B:D,3,FALSE)</f>
        <v>207839.20876215899</v>
      </c>
      <c r="J21" s="21">
        <f>VLOOKUP(B21,RMS!B:E,4,FALSE)</f>
        <v>192295.32650271399</v>
      </c>
      <c r="K21" s="22">
        <f t="shared" si="1"/>
        <v>-3.9621589821763337E-3</v>
      </c>
      <c r="L21" s="22">
        <f t="shared" si="2"/>
        <v>-6.0027139843441546E-3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539767.68649999995</v>
      </c>
      <c r="F22" s="25">
        <f>VLOOKUP(C22,RA!B26:I61,8,0)</f>
        <v>105718.4886</v>
      </c>
      <c r="G22" s="16">
        <f t="shared" si="0"/>
        <v>434049.19789999997</v>
      </c>
      <c r="H22" s="27">
        <f>RA!J26</f>
        <v>19.585923952859702</v>
      </c>
      <c r="I22" s="20">
        <f>VLOOKUP(B22,RMS!B:D,3,FALSE)</f>
        <v>539767.64103621501</v>
      </c>
      <c r="J22" s="21">
        <f>VLOOKUP(B22,RMS!B:E,4,FALSE)</f>
        <v>434049.06980603602</v>
      </c>
      <c r="K22" s="22">
        <f t="shared" si="1"/>
        <v>4.5463784947060049E-2</v>
      </c>
      <c r="L22" s="22">
        <f t="shared" si="2"/>
        <v>0.12809396395459771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227233.92869999999</v>
      </c>
      <c r="F23" s="25">
        <f>VLOOKUP(C23,RA!B27:I62,8,0)</f>
        <v>72368.927500000005</v>
      </c>
      <c r="G23" s="16">
        <f t="shared" si="0"/>
        <v>154865.0012</v>
      </c>
      <c r="H23" s="27">
        <f>RA!J27</f>
        <v>31.847764950428399</v>
      </c>
      <c r="I23" s="20">
        <f>VLOOKUP(B23,RMS!B:D,3,FALSE)</f>
        <v>227233.87767777799</v>
      </c>
      <c r="J23" s="21">
        <f>VLOOKUP(B23,RMS!B:E,4,FALSE)</f>
        <v>154865.01292028101</v>
      </c>
      <c r="K23" s="22">
        <f t="shared" si="1"/>
        <v>5.1022222003666684E-2</v>
      </c>
      <c r="L23" s="22">
        <f t="shared" si="2"/>
        <v>-1.1720281007001176E-2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815775.34</v>
      </c>
      <c r="F24" s="25">
        <f>VLOOKUP(C24,RA!B28:I63,8,0)</f>
        <v>23852.46</v>
      </c>
      <c r="G24" s="16">
        <f t="shared" si="0"/>
        <v>791922.88</v>
      </c>
      <c r="H24" s="27">
        <f>RA!J28</f>
        <v>2.9239005925332302</v>
      </c>
      <c r="I24" s="20">
        <f>VLOOKUP(B24,RMS!B:D,3,FALSE)</f>
        <v>815775.33978495596</v>
      </c>
      <c r="J24" s="21">
        <f>VLOOKUP(B24,RMS!B:E,4,FALSE)</f>
        <v>791922.85362035397</v>
      </c>
      <c r="K24" s="22">
        <f t="shared" si="1"/>
        <v>2.1504401229321957E-4</v>
      </c>
      <c r="L24" s="22">
        <f t="shared" si="2"/>
        <v>2.6379646034911275E-2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618499.05319999997</v>
      </c>
      <c r="F25" s="25">
        <f>VLOOKUP(C25,RA!B29:I64,8,0)</f>
        <v>96970.138699999996</v>
      </c>
      <c r="G25" s="16">
        <f t="shared" si="0"/>
        <v>521528.91449999996</v>
      </c>
      <c r="H25" s="27">
        <f>RA!J29</f>
        <v>15.6783002655048</v>
      </c>
      <c r="I25" s="20">
        <f>VLOOKUP(B25,RMS!B:D,3,FALSE)</f>
        <v>618499.05246991199</v>
      </c>
      <c r="J25" s="21">
        <f>VLOOKUP(B25,RMS!B:E,4,FALSE)</f>
        <v>521528.88938570302</v>
      </c>
      <c r="K25" s="22">
        <f t="shared" si="1"/>
        <v>7.3008798062801361E-4</v>
      </c>
      <c r="L25" s="22">
        <f t="shared" si="2"/>
        <v>2.5114296935498714E-2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1327429.2847</v>
      </c>
      <c r="F26" s="25">
        <f>VLOOKUP(C26,RA!B30:I65,8,0)</f>
        <v>102809.4106</v>
      </c>
      <c r="G26" s="16">
        <f t="shared" si="0"/>
        <v>1224619.8740999999</v>
      </c>
      <c r="H26" s="27">
        <f>RA!J30</f>
        <v>7.7450009416686196</v>
      </c>
      <c r="I26" s="20">
        <f>VLOOKUP(B26,RMS!B:D,3,FALSE)</f>
        <v>1327429.3101566399</v>
      </c>
      <c r="J26" s="21">
        <f>VLOOKUP(B26,RMS!B:E,4,FALSE)</f>
        <v>1224619.8645587999</v>
      </c>
      <c r="K26" s="22">
        <f t="shared" si="1"/>
        <v>-2.5456639938056469E-2</v>
      </c>
      <c r="L26" s="22">
        <f t="shared" si="2"/>
        <v>9.5412000082433224E-3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1653661.6259000001</v>
      </c>
      <c r="F27" s="25">
        <f>VLOOKUP(C27,RA!B31:I66,8,0)</f>
        <v>-41189.681700000001</v>
      </c>
      <c r="G27" s="16">
        <f t="shared" si="0"/>
        <v>1694851.3076000002</v>
      </c>
      <c r="H27" s="27">
        <f>RA!J31</f>
        <v>-2.4908168064662402</v>
      </c>
      <c r="I27" s="20">
        <f>VLOOKUP(B27,RMS!B:D,3,FALSE)</f>
        <v>1653661.9581876099</v>
      </c>
      <c r="J27" s="21">
        <f>VLOOKUP(B27,RMS!B:E,4,FALSE)</f>
        <v>1694851.37340885</v>
      </c>
      <c r="K27" s="22">
        <f t="shared" si="1"/>
        <v>-0.3322876098100096</v>
      </c>
      <c r="L27" s="22">
        <f t="shared" si="2"/>
        <v>-6.580884987488389E-2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139544.09359999999</v>
      </c>
      <c r="F28" s="25">
        <f>VLOOKUP(C28,RA!B32:I67,8,0)</f>
        <v>43274.657899999998</v>
      </c>
      <c r="G28" s="16">
        <f t="shared" si="0"/>
        <v>96269.435700000002</v>
      </c>
      <c r="H28" s="27">
        <f>RA!J32</f>
        <v>31.011457943928299</v>
      </c>
      <c r="I28" s="20">
        <f>VLOOKUP(B28,RMS!B:D,3,FALSE)</f>
        <v>139544.080476401</v>
      </c>
      <c r="J28" s="21">
        <f>VLOOKUP(B28,RMS!B:E,4,FALSE)</f>
        <v>96269.422752183207</v>
      </c>
      <c r="K28" s="22">
        <f t="shared" si="1"/>
        <v>1.3123598997481167E-2</v>
      </c>
      <c r="L28" s="22">
        <f t="shared" si="2"/>
        <v>1.2947816794621758E-2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4.0708000000000002</v>
      </c>
      <c r="F29" s="25">
        <f>VLOOKUP(C29,RA!B33:I68,8,0)</f>
        <v>0.59079999999999999</v>
      </c>
      <c r="G29" s="16">
        <f t="shared" si="0"/>
        <v>3.4800000000000004</v>
      </c>
      <c r="H29" s="27">
        <f>RA!J33</f>
        <v>14.5131178146802</v>
      </c>
      <c r="I29" s="20">
        <f>VLOOKUP(B29,RMS!B:D,3,FALSE)</f>
        <v>4.0708000000000002</v>
      </c>
      <c r="J29" s="21">
        <f>VLOOKUP(B29,RMS!B:E,4,FALSE)</f>
        <v>3.48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116639.79760000001</v>
      </c>
      <c r="F31" s="25">
        <f>VLOOKUP(C31,RA!B35:I70,8,0)</f>
        <v>15186.926299999999</v>
      </c>
      <c r="G31" s="16">
        <f t="shared" si="0"/>
        <v>101452.8713</v>
      </c>
      <c r="H31" s="27">
        <f>RA!J35</f>
        <v>13.020364071688</v>
      </c>
      <c r="I31" s="20">
        <f>VLOOKUP(B31,RMS!B:D,3,FALSE)</f>
        <v>116639.7975</v>
      </c>
      <c r="J31" s="21">
        <f>VLOOKUP(B31,RMS!B:E,4,FALSE)</f>
        <v>101452.8694</v>
      </c>
      <c r="K31" s="22">
        <f t="shared" si="1"/>
        <v>1.0000000474974513E-4</v>
      </c>
      <c r="L31" s="22">
        <f t="shared" si="2"/>
        <v>1.9000000029336661E-3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146102.56409999999</v>
      </c>
      <c r="F35" s="25">
        <f>VLOOKUP(C35,RA!B8:I74,8,0)</f>
        <v>6892.9224000000004</v>
      </c>
      <c r="G35" s="16">
        <f t="shared" si="0"/>
        <v>139209.64169999998</v>
      </c>
      <c r="H35" s="27">
        <f>RA!J39</f>
        <v>4.7178654546282504</v>
      </c>
      <c r="I35" s="20">
        <f>VLOOKUP(B35,RMS!B:D,3,FALSE)</f>
        <v>146102.56410256401</v>
      </c>
      <c r="J35" s="21">
        <f>VLOOKUP(B35,RMS!B:E,4,FALSE)</f>
        <v>139209.641025641</v>
      </c>
      <c r="K35" s="22">
        <f t="shared" si="1"/>
        <v>-2.5640183594077826E-6</v>
      </c>
      <c r="L35" s="22">
        <f t="shared" si="2"/>
        <v>6.7435897653922439E-4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324183.39409999998</v>
      </c>
      <c r="F36" s="25">
        <f>VLOOKUP(C36,RA!B8:I75,8,0)</f>
        <v>17409.9267</v>
      </c>
      <c r="G36" s="16">
        <f t="shared" si="0"/>
        <v>306773.46739999996</v>
      </c>
      <c r="H36" s="27">
        <f>RA!J40</f>
        <v>5.3703943560507001</v>
      </c>
      <c r="I36" s="20">
        <f>VLOOKUP(B36,RMS!B:D,3,FALSE)</f>
        <v>324183.38999401702</v>
      </c>
      <c r="J36" s="21">
        <f>VLOOKUP(B36,RMS!B:E,4,FALSE)</f>
        <v>306773.46828717901</v>
      </c>
      <c r="K36" s="22">
        <f t="shared" si="1"/>
        <v>4.1059829527512193E-3</v>
      </c>
      <c r="L36" s="22">
        <f t="shared" si="2"/>
        <v>-8.871790487319231E-4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8542.5666000000001</v>
      </c>
      <c r="F39" s="25">
        <f>VLOOKUP(C39,RA!B8:I78,8,0)</f>
        <v>821.72720000000004</v>
      </c>
      <c r="G39" s="16">
        <f t="shared" si="0"/>
        <v>7720.8393999999998</v>
      </c>
      <c r="H39" s="27">
        <f>RA!J43</f>
        <v>9.6192074171244997</v>
      </c>
      <c r="I39" s="20">
        <f>VLOOKUP(B39,RMS!B:D,3,FALSE)</f>
        <v>8542.56659859315</v>
      </c>
      <c r="J39" s="21">
        <f>VLOOKUP(B39,RMS!B:E,4,FALSE)</f>
        <v>7720.8394826412496</v>
      </c>
      <c r="K39" s="22">
        <f t="shared" si="1"/>
        <v>1.4068500604480505E-6</v>
      </c>
      <c r="L39" s="22">
        <f t="shared" si="2"/>
        <v>-8.2641249719017651E-5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16097861.0525</v>
      </c>
      <c r="E7" s="63">
        <v>21245268</v>
      </c>
      <c r="F7" s="64">
        <v>75.771513225909899</v>
      </c>
      <c r="G7" s="63">
        <v>14283233.0691</v>
      </c>
      <c r="H7" s="64">
        <v>12.7046024847534</v>
      </c>
      <c r="I7" s="63">
        <v>1454842.7006000001</v>
      </c>
      <c r="J7" s="64">
        <v>9.0374907315656205</v>
      </c>
      <c r="K7" s="63">
        <v>1445829.6735</v>
      </c>
      <c r="L7" s="64">
        <v>10.1225658540003</v>
      </c>
      <c r="M7" s="64">
        <v>6.2338097392769997E-3</v>
      </c>
      <c r="N7" s="63">
        <v>392506030.50819999</v>
      </c>
      <c r="O7" s="63">
        <v>3017496229.9717999</v>
      </c>
      <c r="P7" s="63">
        <v>938744</v>
      </c>
      <c r="Q7" s="63">
        <v>941111</v>
      </c>
      <c r="R7" s="64">
        <v>-0.25151124575103501</v>
      </c>
      <c r="S7" s="63">
        <v>17.148297142245401</v>
      </c>
      <c r="T7" s="63">
        <v>17.336576193775201</v>
      </c>
      <c r="U7" s="65">
        <v>-1.0979460524159701</v>
      </c>
      <c r="V7" s="53"/>
      <c r="W7" s="53"/>
    </row>
    <row r="8" spans="1:23" ht="14.25" thickBot="1" x14ac:dyDescent="0.2">
      <c r="A8" s="50">
        <v>41782</v>
      </c>
      <c r="B8" s="40" t="s">
        <v>6</v>
      </c>
      <c r="C8" s="41"/>
      <c r="D8" s="66">
        <v>490837.42580000003</v>
      </c>
      <c r="E8" s="66">
        <v>473448</v>
      </c>
      <c r="F8" s="67">
        <v>103.672932571264</v>
      </c>
      <c r="G8" s="66">
        <v>409995.49949999998</v>
      </c>
      <c r="H8" s="67">
        <v>19.7177594384789</v>
      </c>
      <c r="I8" s="66">
        <v>111498.58990000001</v>
      </c>
      <c r="J8" s="67">
        <v>22.7159919026696</v>
      </c>
      <c r="K8" s="66">
        <v>80057.719599999997</v>
      </c>
      <c r="L8" s="67">
        <v>19.526487412089299</v>
      </c>
      <c r="M8" s="67">
        <v>0.392727527802328</v>
      </c>
      <c r="N8" s="66">
        <v>12771474.5538</v>
      </c>
      <c r="O8" s="66">
        <v>118104467.30490001</v>
      </c>
      <c r="P8" s="66">
        <v>22721</v>
      </c>
      <c r="Q8" s="66">
        <v>22556</v>
      </c>
      <c r="R8" s="67">
        <v>0.73151267955311505</v>
      </c>
      <c r="S8" s="66">
        <v>21.602809110514499</v>
      </c>
      <c r="T8" s="66">
        <v>21.668251848732002</v>
      </c>
      <c r="U8" s="68">
        <v>-0.30293624260972901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75464.838799999998</v>
      </c>
      <c r="E9" s="66">
        <v>61922</v>
      </c>
      <c r="F9" s="67">
        <v>121.87080326862799</v>
      </c>
      <c r="G9" s="66">
        <v>58826.172200000001</v>
      </c>
      <c r="H9" s="67">
        <v>28.284462472640701</v>
      </c>
      <c r="I9" s="66">
        <v>16524.251400000001</v>
      </c>
      <c r="J9" s="67">
        <v>21.896623199306401</v>
      </c>
      <c r="K9" s="66">
        <v>12589.0144</v>
      </c>
      <c r="L9" s="67">
        <v>21.400363017330601</v>
      </c>
      <c r="M9" s="67">
        <v>0.31259293817314299</v>
      </c>
      <c r="N9" s="66">
        <v>2151040.2162000001</v>
      </c>
      <c r="O9" s="66">
        <v>19839244.102000002</v>
      </c>
      <c r="P9" s="66">
        <v>4453</v>
      </c>
      <c r="Q9" s="66">
        <v>4055</v>
      </c>
      <c r="R9" s="67">
        <v>9.8150431565968006</v>
      </c>
      <c r="S9" s="66">
        <v>16.946965820795</v>
      </c>
      <c r="T9" s="66">
        <v>16.264589667077701</v>
      </c>
      <c r="U9" s="68">
        <v>4.02653879716906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145391.55300000001</v>
      </c>
      <c r="E10" s="66">
        <v>164556</v>
      </c>
      <c r="F10" s="67">
        <v>88.353844891708604</v>
      </c>
      <c r="G10" s="66">
        <v>146378.4632</v>
      </c>
      <c r="H10" s="67">
        <v>-0.67421817282750096</v>
      </c>
      <c r="I10" s="66">
        <v>34365.974499999997</v>
      </c>
      <c r="J10" s="67">
        <v>23.636843950624801</v>
      </c>
      <c r="K10" s="66">
        <v>20333.3459</v>
      </c>
      <c r="L10" s="67">
        <v>13.8909409591342</v>
      </c>
      <c r="M10" s="67">
        <v>0.69012884888757997</v>
      </c>
      <c r="N10" s="66">
        <v>3345919.4312999998</v>
      </c>
      <c r="O10" s="66">
        <v>28335240.919199999</v>
      </c>
      <c r="P10" s="66">
        <v>84359</v>
      </c>
      <c r="Q10" s="66">
        <v>81033</v>
      </c>
      <c r="R10" s="67">
        <v>4.10450063554355</v>
      </c>
      <c r="S10" s="66">
        <v>1.7234859706729599</v>
      </c>
      <c r="T10" s="66">
        <v>1.4330742820826099</v>
      </c>
      <c r="U10" s="68">
        <v>16.850249641251999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57634.917099999999</v>
      </c>
      <c r="E11" s="66">
        <v>65065</v>
      </c>
      <c r="F11" s="67">
        <v>88.580522708061196</v>
      </c>
      <c r="G11" s="66">
        <v>50043.614399999999</v>
      </c>
      <c r="H11" s="67">
        <v>15.169373337670001</v>
      </c>
      <c r="I11" s="66">
        <v>11192.7474</v>
      </c>
      <c r="J11" s="67">
        <v>19.4200806788356</v>
      </c>
      <c r="K11" s="66">
        <v>11762.123100000001</v>
      </c>
      <c r="L11" s="67">
        <v>23.5037441660089</v>
      </c>
      <c r="M11" s="67">
        <v>-4.8407561726675E-2</v>
      </c>
      <c r="N11" s="66">
        <v>1353637.0103</v>
      </c>
      <c r="O11" s="66">
        <v>12135780.298900001</v>
      </c>
      <c r="P11" s="66">
        <v>2767</v>
      </c>
      <c r="Q11" s="66">
        <v>2663</v>
      </c>
      <c r="R11" s="67">
        <v>3.9053698835899402</v>
      </c>
      <c r="S11" s="66">
        <v>20.829388182146701</v>
      </c>
      <c r="T11" s="66">
        <v>21.502483852797599</v>
      </c>
      <c r="U11" s="68">
        <v>-3.23147115395252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107082.5757</v>
      </c>
      <c r="E12" s="66">
        <v>464530</v>
      </c>
      <c r="F12" s="67">
        <v>23.051810582739499</v>
      </c>
      <c r="G12" s="66">
        <v>336630.77240000002</v>
      </c>
      <c r="H12" s="67">
        <v>-68.189902861061199</v>
      </c>
      <c r="I12" s="66">
        <v>27657.712100000001</v>
      </c>
      <c r="J12" s="67">
        <v>25.828396374668099</v>
      </c>
      <c r="K12" s="66">
        <v>21576.410100000001</v>
      </c>
      <c r="L12" s="67">
        <v>6.4095180444056199</v>
      </c>
      <c r="M12" s="67">
        <v>0.28184957422550999</v>
      </c>
      <c r="N12" s="66">
        <v>4401411.9245999996</v>
      </c>
      <c r="O12" s="66">
        <v>35157295.586999997</v>
      </c>
      <c r="P12" s="66">
        <v>1376</v>
      </c>
      <c r="Q12" s="66">
        <v>1177</v>
      </c>
      <c r="R12" s="67">
        <v>16.907391673746801</v>
      </c>
      <c r="S12" s="66">
        <v>77.821639316860498</v>
      </c>
      <c r="T12" s="66">
        <v>85.810075106202206</v>
      </c>
      <c r="U12" s="68">
        <v>-10.2650571993425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249007.429</v>
      </c>
      <c r="E13" s="66">
        <v>280576</v>
      </c>
      <c r="F13" s="67">
        <v>88.7486559791286</v>
      </c>
      <c r="G13" s="66">
        <v>234398.24540000001</v>
      </c>
      <c r="H13" s="67">
        <v>6.2326335144145197</v>
      </c>
      <c r="I13" s="66">
        <v>60363.156600000002</v>
      </c>
      <c r="J13" s="67">
        <v>24.2415083125893</v>
      </c>
      <c r="K13" s="66">
        <v>63350.956899999997</v>
      </c>
      <c r="L13" s="67">
        <v>27.027061056661001</v>
      </c>
      <c r="M13" s="67">
        <v>-4.7162670403168003E-2</v>
      </c>
      <c r="N13" s="66">
        <v>6219095.5794000002</v>
      </c>
      <c r="O13" s="66">
        <v>57701916.904600002</v>
      </c>
      <c r="P13" s="66">
        <v>10582</v>
      </c>
      <c r="Q13" s="66">
        <v>9633</v>
      </c>
      <c r="R13" s="67">
        <v>9.8515519568151095</v>
      </c>
      <c r="S13" s="66">
        <v>23.531225571725599</v>
      </c>
      <c r="T13" s="66">
        <v>23.1010782726046</v>
      </c>
      <c r="U13" s="68">
        <v>1.8279851077447999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113408.6029</v>
      </c>
      <c r="E14" s="66">
        <v>171588</v>
      </c>
      <c r="F14" s="67">
        <v>66.0935513555726</v>
      </c>
      <c r="G14" s="66">
        <v>165137.33290000001</v>
      </c>
      <c r="H14" s="67">
        <v>-31.3246732834935</v>
      </c>
      <c r="I14" s="66">
        <v>23893.826400000002</v>
      </c>
      <c r="J14" s="67">
        <v>21.0687953021243</v>
      </c>
      <c r="K14" s="66">
        <v>30746.9473</v>
      </c>
      <c r="L14" s="67">
        <v>18.619016524033999</v>
      </c>
      <c r="M14" s="67">
        <v>-0.22288784747095799</v>
      </c>
      <c r="N14" s="66">
        <v>3327970.8161999998</v>
      </c>
      <c r="O14" s="66">
        <v>25834785.204</v>
      </c>
      <c r="P14" s="66">
        <v>2046</v>
      </c>
      <c r="Q14" s="66">
        <v>1907</v>
      </c>
      <c r="R14" s="67">
        <v>7.2889355007865797</v>
      </c>
      <c r="S14" s="66">
        <v>55.429424682306902</v>
      </c>
      <c r="T14" s="66">
        <v>52.687404457262701</v>
      </c>
      <c r="U14" s="68">
        <v>4.9468675541196303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98704.665200000003</v>
      </c>
      <c r="E15" s="66">
        <v>130078</v>
      </c>
      <c r="F15" s="67">
        <v>75.881136856347695</v>
      </c>
      <c r="G15" s="66">
        <v>113528.2586</v>
      </c>
      <c r="H15" s="67">
        <v>-13.0571838085078</v>
      </c>
      <c r="I15" s="66">
        <v>19517.5949</v>
      </c>
      <c r="J15" s="67">
        <v>19.773730917837099</v>
      </c>
      <c r="K15" s="66">
        <v>26307.844799999999</v>
      </c>
      <c r="L15" s="67">
        <v>23.172948413391801</v>
      </c>
      <c r="M15" s="67">
        <v>-0.25810741821010003</v>
      </c>
      <c r="N15" s="66">
        <v>2872917.8174999999</v>
      </c>
      <c r="O15" s="66">
        <v>20153337.809799999</v>
      </c>
      <c r="P15" s="66">
        <v>3495</v>
      </c>
      <c r="Q15" s="66">
        <v>3111</v>
      </c>
      <c r="R15" s="67">
        <v>12.343297974927699</v>
      </c>
      <c r="S15" s="66">
        <v>28.241678168812602</v>
      </c>
      <c r="T15" s="66">
        <v>27.689900546448101</v>
      </c>
      <c r="U15" s="68">
        <v>1.9537706614539301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773812.25060000003</v>
      </c>
      <c r="E16" s="66">
        <v>1265507</v>
      </c>
      <c r="F16" s="67">
        <v>61.146421995295199</v>
      </c>
      <c r="G16" s="66">
        <v>636250.8652</v>
      </c>
      <c r="H16" s="67">
        <v>21.620620563990698</v>
      </c>
      <c r="I16" s="66">
        <v>3918.3620999999998</v>
      </c>
      <c r="J16" s="67">
        <v>0.50637116393049797</v>
      </c>
      <c r="K16" s="66">
        <v>45153.752500000002</v>
      </c>
      <c r="L16" s="67">
        <v>7.0968473238627796</v>
      </c>
      <c r="M16" s="67">
        <v>-0.913221783726613</v>
      </c>
      <c r="N16" s="66">
        <v>20927830.838500001</v>
      </c>
      <c r="O16" s="66">
        <v>150652469.04719999</v>
      </c>
      <c r="P16" s="66">
        <v>46698</v>
      </c>
      <c r="Q16" s="66">
        <v>38604</v>
      </c>
      <c r="R16" s="67">
        <v>20.9667391980106</v>
      </c>
      <c r="S16" s="66">
        <v>16.570565133410401</v>
      </c>
      <c r="T16" s="66">
        <v>17.934930473526101</v>
      </c>
      <c r="U16" s="68">
        <v>-8.2336681285825897</v>
      </c>
      <c r="V16" s="53"/>
      <c r="W16" s="53"/>
    </row>
    <row r="17" spans="1:23" ht="12" thickBot="1" x14ac:dyDescent="0.2">
      <c r="A17" s="51"/>
      <c r="B17" s="40" t="s">
        <v>15</v>
      </c>
      <c r="C17" s="41"/>
      <c r="D17" s="66">
        <v>572108.60439999995</v>
      </c>
      <c r="E17" s="66">
        <v>649531</v>
      </c>
      <c r="F17" s="67">
        <v>88.080261665725004</v>
      </c>
      <c r="G17" s="66">
        <v>500851.64010000002</v>
      </c>
      <c r="H17" s="67">
        <v>14.227160020035599</v>
      </c>
      <c r="I17" s="66">
        <v>40161.892399999997</v>
      </c>
      <c r="J17" s="67">
        <v>7.0199769923264599</v>
      </c>
      <c r="K17" s="66">
        <v>41671.750500000002</v>
      </c>
      <c r="L17" s="67">
        <v>8.3201785046924908</v>
      </c>
      <c r="M17" s="67">
        <v>-3.6232173640030001E-2</v>
      </c>
      <c r="N17" s="66">
        <v>17281765.398499999</v>
      </c>
      <c r="O17" s="66">
        <v>163503508.0377</v>
      </c>
      <c r="P17" s="66">
        <v>11542</v>
      </c>
      <c r="Q17" s="66">
        <v>11027</v>
      </c>
      <c r="R17" s="67">
        <v>4.6703545842024203</v>
      </c>
      <c r="S17" s="66">
        <v>49.567545000866403</v>
      </c>
      <c r="T17" s="66">
        <v>67.120295238958903</v>
      </c>
      <c r="U17" s="68">
        <v>-35.411780506348897</v>
      </c>
      <c r="V17" s="35"/>
      <c r="W17" s="35"/>
    </row>
    <row r="18" spans="1:23" ht="12" thickBot="1" x14ac:dyDescent="0.2">
      <c r="A18" s="51"/>
      <c r="B18" s="40" t="s">
        <v>16</v>
      </c>
      <c r="C18" s="41"/>
      <c r="D18" s="66">
        <v>1679095.0104</v>
      </c>
      <c r="E18" s="66">
        <v>1347668</v>
      </c>
      <c r="F18" s="67">
        <v>124.59263041045701</v>
      </c>
      <c r="G18" s="66">
        <v>1062828.3174000001</v>
      </c>
      <c r="H18" s="67">
        <v>57.9836538894236</v>
      </c>
      <c r="I18" s="66">
        <v>190871.7732</v>
      </c>
      <c r="J18" s="67">
        <v>11.367538585831999</v>
      </c>
      <c r="K18" s="66">
        <v>169163.99650000001</v>
      </c>
      <c r="L18" s="67">
        <v>15.916399076929601</v>
      </c>
      <c r="M18" s="67">
        <v>0.12832385820348</v>
      </c>
      <c r="N18" s="66">
        <v>39430257.487599999</v>
      </c>
      <c r="O18" s="66">
        <v>395490459.39749998</v>
      </c>
      <c r="P18" s="66">
        <v>80049</v>
      </c>
      <c r="Q18" s="66">
        <v>75217</v>
      </c>
      <c r="R18" s="67">
        <v>6.4240796628421801</v>
      </c>
      <c r="S18" s="66">
        <v>20.975839928044099</v>
      </c>
      <c r="T18" s="66">
        <v>18.964439250435401</v>
      </c>
      <c r="U18" s="68">
        <v>9.5891305640613904</v>
      </c>
      <c r="V18" s="35"/>
      <c r="W18" s="35"/>
    </row>
    <row r="19" spans="1:23" ht="12" thickBot="1" x14ac:dyDescent="0.2">
      <c r="A19" s="51"/>
      <c r="B19" s="40" t="s">
        <v>17</v>
      </c>
      <c r="C19" s="41"/>
      <c r="D19" s="66">
        <v>477364.16450000001</v>
      </c>
      <c r="E19" s="66">
        <v>836352</v>
      </c>
      <c r="F19" s="67">
        <v>57.076944217267403</v>
      </c>
      <c r="G19" s="66">
        <v>726137.83849999995</v>
      </c>
      <c r="H19" s="67">
        <v>-34.2598417008398</v>
      </c>
      <c r="I19" s="66">
        <v>44240.869599999998</v>
      </c>
      <c r="J19" s="67">
        <v>9.2677399960130398</v>
      </c>
      <c r="K19" s="66">
        <v>-6564.5941999999995</v>
      </c>
      <c r="L19" s="67">
        <v>-0.90404243546385599</v>
      </c>
      <c r="M19" s="67">
        <v>-7.7393152192103498</v>
      </c>
      <c r="N19" s="66">
        <v>14515490.6017</v>
      </c>
      <c r="O19" s="66">
        <v>124995587.8722</v>
      </c>
      <c r="P19" s="66">
        <v>10415</v>
      </c>
      <c r="Q19" s="66">
        <v>10860</v>
      </c>
      <c r="R19" s="67">
        <v>-4.0976058931860102</v>
      </c>
      <c r="S19" s="66">
        <v>45.834293278924598</v>
      </c>
      <c r="T19" s="66">
        <v>45.882201832412498</v>
      </c>
      <c r="U19" s="68">
        <v>-0.104525563853115</v>
      </c>
      <c r="V19" s="35"/>
      <c r="W19" s="35"/>
    </row>
    <row r="20" spans="1:23" ht="12" thickBot="1" x14ac:dyDescent="0.2">
      <c r="A20" s="51"/>
      <c r="B20" s="40" t="s">
        <v>18</v>
      </c>
      <c r="C20" s="41"/>
      <c r="D20" s="66">
        <v>893106.42579999997</v>
      </c>
      <c r="E20" s="66">
        <v>883573</v>
      </c>
      <c r="F20" s="67">
        <v>101.078963005886</v>
      </c>
      <c r="G20" s="66">
        <v>868408.1189</v>
      </c>
      <c r="H20" s="67">
        <v>2.8440898193449602</v>
      </c>
      <c r="I20" s="66">
        <v>53077.19</v>
      </c>
      <c r="J20" s="67">
        <v>5.9429860167511501</v>
      </c>
      <c r="K20" s="66">
        <v>29064.329399999999</v>
      </c>
      <c r="L20" s="67">
        <v>3.3468514132289999</v>
      </c>
      <c r="M20" s="67">
        <v>0.82619696018171296</v>
      </c>
      <c r="N20" s="66">
        <v>24853450.8081</v>
      </c>
      <c r="O20" s="66">
        <v>175901170.05649999</v>
      </c>
      <c r="P20" s="66">
        <v>35922</v>
      </c>
      <c r="Q20" s="66">
        <v>37632</v>
      </c>
      <c r="R20" s="67">
        <v>-4.5440051020408196</v>
      </c>
      <c r="S20" s="66">
        <v>24.8623803184678</v>
      </c>
      <c r="T20" s="66">
        <v>23.988918114902201</v>
      </c>
      <c r="U20" s="68">
        <v>3.5131881677345902</v>
      </c>
      <c r="V20" s="35"/>
      <c r="W20" s="35"/>
    </row>
    <row r="21" spans="1:23" ht="12" thickBot="1" x14ac:dyDescent="0.2">
      <c r="A21" s="51"/>
      <c r="B21" s="40" t="s">
        <v>19</v>
      </c>
      <c r="C21" s="41"/>
      <c r="D21" s="66">
        <v>325946.15990000003</v>
      </c>
      <c r="E21" s="66">
        <v>324148</v>
      </c>
      <c r="F21" s="67">
        <v>100.554734226341</v>
      </c>
      <c r="G21" s="66">
        <v>285221.46999999997</v>
      </c>
      <c r="H21" s="67">
        <v>14.2782694093821</v>
      </c>
      <c r="I21" s="66">
        <v>28307.487000000001</v>
      </c>
      <c r="J21" s="67">
        <v>8.6847125331020099</v>
      </c>
      <c r="K21" s="66">
        <v>51978.815199999997</v>
      </c>
      <c r="L21" s="67">
        <v>18.2240191104828</v>
      </c>
      <c r="M21" s="67">
        <v>-0.45540338133755698</v>
      </c>
      <c r="N21" s="66">
        <v>8108674.1824000003</v>
      </c>
      <c r="O21" s="66">
        <v>72260002.506500006</v>
      </c>
      <c r="P21" s="66">
        <v>30352</v>
      </c>
      <c r="Q21" s="66">
        <v>32432</v>
      </c>
      <c r="R21" s="67">
        <v>-6.4134188455846104</v>
      </c>
      <c r="S21" s="66">
        <v>10.7388692639694</v>
      </c>
      <c r="T21" s="66">
        <v>10.9034479958066</v>
      </c>
      <c r="U21" s="68">
        <v>-1.5325517779546201</v>
      </c>
      <c r="V21" s="35"/>
      <c r="W21" s="35"/>
    </row>
    <row r="22" spans="1:23" ht="12" thickBot="1" x14ac:dyDescent="0.2">
      <c r="A22" s="51"/>
      <c r="B22" s="40" t="s">
        <v>20</v>
      </c>
      <c r="C22" s="41"/>
      <c r="D22" s="66">
        <v>1220615.9676000001</v>
      </c>
      <c r="E22" s="66">
        <v>1097420</v>
      </c>
      <c r="F22" s="67">
        <v>111.225963405077</v>
      </c>
      <c r="G22" s="66">
        <v>881732.93469999998</v>
      </c>
      <c r="H22" s="67">
        <v>38.433750125858801</v>
      </c>
      <c r="I22" s="66">
        <v>149421.92009999999</v>
      </c>
      <c r="J22" s="67">
        <v>12.241517730904</v>
      </c>
      <c r="K22" s="66">
        <v>81035.217000000004</v>
      </c>
      <c r="L22" s="67">
        <v>9.1904491497271099</v>
      </c>
      <c r="M22" s="67">
        <v>0.84391337040536296</v>
      </c>
      <c r="N22" s="66">
        <v>27346285.829100002</v>
      </c>
      <c r="O22" s="66">
        <v>200595420.82210001</v>
      </c>
      <c r="P22" s="66">
        <v>71474</v>
      </c>
      <c r="Q22" s="66">
        <v>66984</v>
      </c>
      <c r="R22" s="67">
        <v>6.7030932760062001</v>
      </c>
      <c r="S22" s="66">
        <v>17.077762089710902</v>
      </c>
      <c r="T22" s="66">
        <v>17.097571509614198</v>
      </c>
      <c r="U22" s="68">
        <v>-0.115995408527373</v>
      </c>
      <c r="V22" s="35"/>
      <c r="W22" s="35"/>
    </row>
    <row r="23" spans="1:23" ht="12" thickBot="1" x14ac:dyDescent="0.2">
      <c r="A23" s="51"/>
      <c r="B23" s="40" t="s">
        <v>21</v>
      </c>
      <c r="C23" s="41"/>
      <c r="D23" s="66">
        <v>2462650.6896000002</v>
      </c>
      <c r="E23" s="66">
        <v>2540885</v>
      </c>
      <c r="F23" s="67">
        <v>96.920981846876202</v>
      </c>
      <c r="G23" s="66">
        <v>2344840.5458999998</v>
      </c>
      <c r="H23" s="67">
        <v>5.0242283598342699</v>
      </c>
      <c r="I23" s="66">
        <v>138575.9338</v>
      </c>
      <c r="J23" s="67">
        <v>5.6271047447053197</v>
      </c>
      <c r="K23" s="66">
        <v>206618.85310000001</v>
      </c>
      <c r="L23" s="67">
        <v>8.8116376809193806</v>
      </c>
      <c r="M23" s="67">
        <v>-0.329316121346721</v>
      </c>
      <c r="N23" s="66">
        <v>58981898.189199999</v>
      </c>
      <c r="O23" s="66">
        <v>416369455.83029997</v>
      </c>
      <c r="P23" s="66">
        <v>84821</v>
      </c>
      <c r="Q23" s="66">
        <v>82732</v>
      </c>
      <c r="R23" s="67">
        <v>2.5250205482763701</v>
      </c>
      <c r="S23" s="66">
        <v>29.033502194032099</v>
      </c>
      <c r="T23" s="66">
        <v>29.320309176618501</v>
      </c>
      <c r="U23" s="68">
        <v>-0.98784838518479301</v>
      </c>
      <c r="V23" s="35"/>
      <c r="W23" s="35"/>
    </row>
    <row r="24" spans="1:23" ht="12" thickBot="1" x14ac:dyDescent="0.2">
      <c r="A24" s="51"/>
      <c r="B24" s="40" t="s">
        <v>22</v>
      </c>
      <c r="C24" s="41"/>
      <c r="D24" s="66">
        <v>230407.16159999999</v>
      </c>
      <c r="E24" s="66">
        <v>224027</v>
      </c>
      <c r="F24" s="67">
        <v>102.84794314971001</v>
      </c>
      <c r="G24" s="66">
        <v>193898.83369999999</v>
      </c>
      <c r="H24" s="67">
        <v>18.8285443513732</v>
      </c>
      <c r="I24" s="66">
        <v>41593.039900000003</v>
      </c>
      <c r="J24" s="67">
        <v>18.0519735633079</v>
      </c>
      <c r="K24" s="66">
        <v>30497.172900000001</v>
      </c>
      <c r="L24" s="67">
        <v>15.728394193017801</v>
      </c>
      <c r="M24" s="67">
        <v>0.36383264233649698</v>
      </c>
      <c r="N24" s="66">
        <v>5794279.0034999996</v>
      </c>
      <c r="O24" s="66">
        <v>47690440.861599997</v>
      </c>
      <c r="P24" s="66">
        <v>26442</v>
      </c>
      <c r="Q24" s="66">
        <v>26273</v>
      </c>
      <c r="R24" s="67">
        <v>0.643245917862445</v>
      </c>
      <c r="S24" s="66">
        <v>8.7136813251645098</v>
      </c>
      <c r="T24" s="66">
        <v>8.3627906900620399</v>
      </c>
      <c r="U24" s="68">
        <v>4.0268931351565698</v>
      </c>
      <c r="V24" s="35"/>
      <c r="W24" s="35"/>
    </row>
    <row r="25" spans="1:23" ht="12" thickBot="1" x14ac:dyDescent="0.2">
      <c r="A25" s="51"/>
      <c r="B25" s="40" t="s">
        <v>23</v>
      </c>
      <c r="C25" s="41"/>
      <c r="D25" s="66">
        <v>207839.20480000001</v>
      </c>
      <c r="E25" s="66">
        <v>204322</v>
      </c>
      <c r="F25" s="67">
        <v>101.72140288368399</v>
      </c>
      <c r="G25" s="66">
        <v>175551.5545</v>
      </c>
      <c r="H25" s="67">
        <v>18.392118709492799</v>
      </c>
      <c r="I25" s="66">
        <v>15543.8843</v>
      </c>
      <c r="J25" s="67">
        <v>7.4788028153579598</v>
      </c>
      <c r="K25" s="66">
        <v>18046.9205</v>
      </c>
      <c r="L25" s="67">
        <v>10.280125716574</v>
      </c>
      <c r="M25" s="67">
        <v>-0.13869602849970999</v>
      </c>
      <c r="N25" s="66">
        <v>5057775.4468</v>
      </c>
      <c r="O25" s="66">
        <v>48320093.770400003</v>
      </c>
      <c r="P25" s="66">
        <v>17690</v>
      </c>
      <c r="Q25" s="66">
        <v>18548</v>
      </c>
      <c r="R25" s="67">
        <v>-4.6258356696139797</v>
      </c>
      <c r="S25" s="66">
        <v>11.748965788581099</v>
      </c>
      <c r="T25" s="66">
        <v>11.249200938106499</v>
      </c>
      <c r="U25" s="68">
        <v>4.2536922778369997</v>
      </c>
      <c r="V25" s="35"/>
      <c r="W25" s="35"/>
    </row>
    <row r="26" spans="1:23" ht="12" thickBot="1" x14ac:dyDescent="0.2">
      <c r="A26" s="51"/>
      <c r="B26" s="40" t="s">
        <v>24</v>
      </c>
      <c r="C26" s="41"/>
      <c r="D26" s="66">
        <v>539767.68649999995</v>
      </c>
      <c r="E26" s="66">
        <v>590011</v>
      </c>
      <c r="F26" s="67">
        <v>91.484342919030297</v>
      </c>
      <c r="G26" s="66">
        <v>457369.77159999998</v>
      </c>
      <c r="H26" s="67">
        <v>18.015601383482402</v>
      </c>
      <c r="I26" s="66">
        <v>105718.4886</v>
      </c>
      <c r="J26" s="67">
        <v>19.585923952859702</v>
      </c>
      <c r="K26" s="66">
        <v>89106.523499999996</v>
      </c>
      <c r="L26" s="67">
        <v>19.482381441231201</v>
      </c>
      <c r="M26" s="67">
        <v>0.18642815865215501</v>
      </c>
      <c r="N26" s="66">
        <v>12623233.9179</v>
      </c>
      <c r="O26" s="66">
        <v>97826077.721499994</v>
      </c>
      <c r="P26" s="66">
        <v>39316</v>
      </c>
      <c r="Q26" s="66">
        <v>41105</v>
      </c>
      <c r="R26" s="67">
        <v>-4.3522685804646697</v>
      </c>
      <c r="S26" s="66">
        <v>13.728957332892501</v>
      </c>
      <c r="T26" s="66">
        <v>13.6577472740543</v>
      </c>
      <c r="U26" s="68">
        <v>0.51868512015546697</v>
      </c>
      <c r="V26" s="35"/>
      <c r="W26" s="35"/>
    </row>
    <row r="27" spans="1:23" ht="12" thickBot="1" x14ac:dyDescent="0.2">
      <c r="A27" s="51"/>
      <c r="B27" s="40" t="s">
        <v>25</v>
      </c>
      <c r="C27" s="41"/>
      <c r="D27" s="66">
        <v>227233.92869999999</v>
      </c>
      <c r="E27" s="66">
        <v>212248</v>
      </c>
      <c r="F27" s="67">
        <v>107.060574752177</v>
      </c>
      <c r="G27" s="66">
        <v>185281.76190000001</v>
      </c>
      <c r="H27" s="67">
        <v>22.642361757463402</v>
      </c>
      <c r="I27" s="66">
        <v>72368.927500000005</v>
      </c>
      <c r="J27" s="67">
        <v>31.847764950428399</v>
      </c>
      <c r="K27" s="66">
        <v>53888.183700000001</v>
      </c>
      <c r="L27" s="67">
        <v>29.084451241933099</v>
      </c>
      <c r="M27" s="67">
        <v>0.34294612531169799</v>
      </c>
      <c r="N27" s="66">
        <v>6051327.1924000001</v>
      </c>
      <c r="O27" s="66">
        <v>41375310.013899997</v>
      </c>
      <c r="P27" s="66">
        <v>32397</v>
      </c>
      <c r="Q27" s="66">
        <v>33713</v>
      </c>
      <c r="R27" s="67">
        <v>-3.9035386942722399</v>
      </c>
      <c r="S27" s="66">
        <v>7.0140423094731004</v>
      </c>
      <c r="T27" s="66">
        <v>6.8961261857443699</v>
      </c>
      <c r="U27" s="68">
        <v>1.68114360487206</v>
      </c>
      <c r="V27" s="35"/>
      <c r="W27" s="35"/>
    </row>
    <row r="28" spans="1:23" ht="12" thickBot="1" x14ac:dyDescent="0.2">
      <c r="A28" s="51"/>
      <c r="B28" s="40" t="s">
        <v>26</v>
      </c>
      <c r="C28" s="41"/>
      <c r="D28" s="66">
        <v>815775.34</v>
      </c>
      <c r="E28" s="66">
        <v>832918</v>
      </c>
      <c r="F28" s="67">
        <v>97.941855020542206</v>
      </c>
      <c r="G28" s="66">
        <v>685128.23549999995</v>
      </c>
      <c r="H28" s="67">
        <v>19.069000185732399</v>
      </c>
      <c r="I28" s="66">
        <v>23852.46</v>
      </c>
      <c r="J28" s="67">
        <v>2.9239005925332302</v>
      </c>
      <c r="K28" s="66">
        <v>55656.006099999999</v>
      </c>
      <c r="L28" s="67">
        <v>8.1234436440037801</v>
      </c>
      <c r="M28" s="67">
        <v>-0.57143062049506299</v>
      </c>
      <c r="N28" s="66">
        <v>20252313.918400001</v>
      </c>
      <c r="O28" s="66">
        <v>140547585.7561</v>
      </c>
      <c r="P28" s="66">
        <v>45928</v>
      </c>
      <c r="Q28" s="66">
        <v>46896</v>
      </c>
      <c r="R28" s="67">
        <v>-2.0641419310815401</v>
      </c>
      <c r="S28" s="66">
        <v>17.762047988155398</v>
      </c>
      <c r="T28" s="66">
        <v>16.973081676475601</v>
      </c>
      <c r="U28" s="68">
        <v>4.44186566890198</v>
      </c>
      <c r="V28" s="35"/>
      <c r="W28" s="35"/>
    </row>
    <row r="29" spans="1:23" ht="12" thickBot="1" x14ac:dyDescent="0.2">
      <c r="A29" s="51"/>
      <c r="B29" s="40" t="s">
        <v>27</v>
      </c>
      <c r="C29" s="41"/>
      <c r="D29" s="66">
        <v>618499.05319999997</v>
      </c>
      <c r="E29" s="66">
        <v>654559</v>
      </c>
      <c r="F29" s="67">
        <v>94.490955467727105</v>
      </c>
      <c r="G29" s="66">
        <v>594307.00820000004</v>
      </c>
      <c r="H29" s="67">
        <v>4.0706309476765901</v>
      </c>
      <c r="I29" s="66">
        <v>96970.138699999996</v>
      </c>
      <c r="J29" s="67">
        <v>15.6783002655048</v>
      </c>
      <c r="K29" s="66">
        <v>74872.008199999997</v>
      </c>
      <c r="L29" s="67">
        <v>12.598203818388001</v>
      </c>
      <c r="M29" s="67">
        <v>0.29514542258531301</v>
      </c>
      <c r="N29" s="66">
        <v>17139961.109999999</v>
      </c>
      <c r="O29" s="66">
        <v>103087608.7949</v>
      </c>
      <c r="P29" s="66">
        <v>110108</v>
      </c>
      <c r="Q29" s="66">
        <v>115810</v>
      </c>
      <c r="R29" s="67">
        <v>-4.9235817286935504</v>
      </c>
      <c r="S29" s="66">
        <v>5.6172035928361197</v>
      </c>
      <c r="T29" s="66">
        <v>5.6001236991624204</v>
      </c>
      <c r="U29" s="68">
        <v>0.30406399539239898</v>
      </c>
      <c r="V29" s="35"/>
      <c r="W29" s="35"/>
    </row>
    <row r="30" spans="1:23" ht="12" thickBot="1" x14ac:dyDescent="0.2">
      <c r="A30" s="51"/>
      <c r="B30" s="40" t="s">
        <v>28</v>
      </c>
      <c r="C30" s="41"/>
      <c r="D30" s="66">
        <v>1327429.2847</v>
      </c>
      <c r="E30" s="66">
        <v>1500972</v>
      </c>
      <c r="F30" s="67">
        <v>88.437977837028299</v>
      </c>
      <c r="G30" s="66">
        <v>1239648.5601999999</v>
      </c>
      <c r="H30" s="67">
        <v>7.0810976044563398</v>
      </c>
      <c r="I30" s="66">
        <v>102809.4106</v>
      </c>
      <c r="J30" s="67">
        <v>7.7450009416686196</v>
      </c>
      <c r="K30" s="66">
        <v>150621.69320000001</v>
      </c>
      <c r="L30" s="67">
        <v>12.150354385576801</v>
      </c>
      <c r="M30" s="67">
        <v>-0.31743291144996899</v>
      </c>
      <c r="N30" s="66">
        <v>30578299.994600002</v>
      </c>
      <c r="O30" s="66">
        <v>178725614.4224</v>
      </c>
      <c r="P30" s="66">
        <v>69774</v>
      </c>
      <c r="Q30" s="66">
        <v>68881</v>
      </c>
      <c r="R30" s="67">
        <v>1.29643878573191</v>
      </c>
      <c r="S30" s="66">
        <v>19.024698092412599</v>
      </c>
      <c r="T30" s="66">
        <v>18.875462155021001</v>
      </c>
      <c r="U30" s="68">
        <v>0.78443261841397305</v>
      </c>
      <c r="V30" s="35"/>
      <c r="W30" s="35"/>
    </row>
    <row r="31" spans="1:23" ht="12" thickBot="1" x14ac:dyDescent="0.2">
      <c r="A31" s="51"/>
      <c r="B31" s="40" t="s">
        <v>29</v>
      </c>
      <c r="C31" s="41"/>
      <c r="D31" s="66">
        <v>1653661.6259000001</v>
      </c>
      <c r="E31" s="66">
        <v>819724</v>
      </c>
      <c r="F31" s="67">
        <v>201.73395263527701</v>
      </c>
      <c r="G31" s="66">
        <v>768393.37199999997</v>
      </c>
      <c r="H31" s="67">
        <v>115.210292821214</v>
      </c>
      <c r="I31" s="66">
        <v>-41189.681700000001</v>
      </c>
      <c r="J31" s="67">
        <v>-2.4908168064662402</v>
      </c>
      <c r="K31" s="66">
        <v>365.8449</v>
      </c>
      <c r="L31" s="67">
        <v>4.7611667842444999E-2</v>
      </c>
      <c r="M31" s="67">
        <v>-113.587825332538</v>
      </c>
      <c r="N31" s="66">
        <v>25105329.239500001</v>
      </c>
      <c r="O31" s="66">
        <v>161919314.3251</v>
      </c>
      <c r="P31" s="66">
        <v>55558</v>
      </c>
      <c r="Q31" s="66">
        <v>67910</v>
      </c>
      <c r="R31" s="67">
        <v>-18.188779266676502</v>
      </c>
      <c r="S31" s="66">
        <v>29.764599623816601</v>
      </c>
      <c r="T31" s="66">
        <v>32.164167866293603</v>
      </c>
      <c r="U31" s="68">
        <v>-8.0618193182649804</v>
      </c>
      <c r="V31" s="35"/>
      <c r="W31" s="35"/>
    </row>
    <row r="32" spans="1:23" ht="12" thickBot="1" x14ac:dyDescent="0.2">
      <c r="A32" s="51"/>
      <c r="B32" s="40" t="s">
        <v>30</v>
      </c>
      <c r="C32" s="41"/>
      <c r="D32" s="66">
        <v>139544.09359999999</v>
      </c>
      <c r="E32" s="66">
        <v>131237</v>
      </c>
      <c r="F32" s="67">
        <v>106.329841127121</v>
      </c>
      <c r="G32" s="66">
        <v>113808.2249</v>
      </c>
      <c r="H32" s="67">
        <v>22.613364475733899</v>
      </c>
      <c r="I32" s="66">
        <v>43274.657899999998</v>
      </c>
      <c r="J32" s="67">
        <v>31.011457943928299</v>
      </c>
      <c r="K32" s="66">
        <v>30332.4084</v>
      </c>
      <c r="L32" s="67">
        <v>26.652211144363399</v>
      </c>
      <c r="M32" s="67">
        <v>0.42668057640948798</v>
      </c>
      <c r="N32" s="66">
        <v>3312766.6683999998</v>
      </c>
      <c r="O32" s="66">
        <v>23576483.456900001</v>
      </c>
      <c r="P32" s="66">
        <v>27481</v>
      </c>
      <c r="Q32" s="66">
        <v>29203</v>
      </c>
      <c r="R32" s="67">
        <v>-5.8966544533095897</v>
      </c>
      <c r="S32" s="66">
        <v>5.0778390014919399</v>
      </c>
      <c r="T32" s="66">
        <v>4.9014204122864102</v>
      </c>
      <c r="U32" s="68">
        <v>3.4742848119780199</v>
      </c>
      <c r="V32" s="35"/>
      <c r="W32" s="35"/>
    </row>
    <row r="33" spans="1:23" ht="12" thickBot="1" x14ac:dyDescent="0.2">
      <c r="A33" s="51"/>
      <c r="B33" s="40" t="s">
        <v>31</v>
      </c>
      <c r="C33" s="41"/>
      <c r="D33" s="66">
        <v>4.0708000000000002</v>
      </c>
      <c r="E33" s="69"/>
      <c r="F33" s="69"/>
      <c r="G33" s="66">
        <v>131.197</v>
      </c>
      <c r="H33" s="67">
        <v>-96.897185149050699</v>
      </c>
      <c r="I33" s="66">
        <v>0.59079999999999999</v>
      </c>
      <c r="J33" s="67">
        <v>14.5131178146802</v>
      </c>
      <c r="K33" s="66">
        <v>26.772600000000001</v>
      </c>
      <c r="L33" s="67">
        <v>20.406411731975599</v>
      </c>
      <c r="M33" s="67">
        <v>-0.97793266249822597</v>
      </c>
      <c r="N33" s="66">
        <v>99.483699999999999</v>
      </c>
      <c r="O33" s="66">
        <v>4798.4004000000004</v>
      </c>
      <c r="P33" s="66">
        <v>1</v>
      </c>
      <c r="Q33" s="69"/>
      <c r="R33" s="69"/>
      <c r="S33" s="66">
        <v>4.0708000000000002</v>
      </c>
      <c r="T33" s="69"/>
      <c r="U33" s="70"/>
      <c r="V33" s="35"/>
      <c r="W33" s="35"/>
    </row>
    <row r="34" spans="1:23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-3</v>
      </c>
      <c r="O34" s="66">
        <v>1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51"/>
      <c r="B35" s="40" t="s">
        <v>32</v>
      </c>
      <c r="C35" s="41"/>
      <c r="D35" s="66">
        <v>116639.79760000001</v>
      </c>
      <c r="E35" s="66">
        <v>121286</v>
      </c>
      <c r="F35" s="67">
        <v>96.169217881701101</v>
      </c>
      <c r="G35" s="66">
        <v>40826.942499999997</v>
      </c>
      <c r="H35" s="67">
        <v>185.69319781906299</v>
      </c>
      <c r="I35" s="66">
        <v>15186.926299999999</v>
      </c>
      <c r="J35" s="67">
        <v>13.020364071688</v>
      </c>
      <c r="K35" s="66">
        <v>6241.6773000000003</v>
      </c>
      <c r="L35" s="67">
        <v>15.288133075358299</v>
      </c>
      <c r="M35" s="67">
        <v>1.43314826609187</v>
      </c>
      <c r="N35" s="66">
        <v>2943039.7173000001</v>
      </c>
      <c r="O35" s="66">
        <v>26189369.759</v>
      </c>
      <c r="P35" s="66">
        <v>8965</v>
      </c>
      <c r="Q35" s="66">
        <v>9210</v>
      </c>
      <c r="R35" s="67">
        <v>-2.66015200868621</v>
      </c>
      <c r="S35" s="66">
        <v>13.010574188510899</v>
      </c>
      <c r="T35" s="66">
        <v>13.0359243431053</v>
      </c>
      <c r="U35" s="68">
        <v>-0.19484270430457001</v>
      </c>
      <c r="V35" s="35"/>
      <c r="W35" s="35"/>
    </row>
    <row r="36" spans="1:23" ht="12" customHeight="1" thickBot="1" x14ac:dyDescent="0.2">
      <c r="A36" s="51"/>
      <c r="B36" s="40" t="s">
        <v>37</v>
      </c>
      <c r="C36" s="41"/>
      <c r="D36" s="69"/>
      <c r="E36" s="66">
        <v>1594848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51"/>
      <c r="B37" s="40" t="s">
        <v>38</v>
      </c>
      <c r="C37" s="41"/>
      <c r="D37" s="69"/>
      <c r="E37" s="66">
        <v>1584504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51"/>
      <c r="B38" s="40" t="s">
        <v>39</v>
      </c>
      <c r="C38" s="41"/>
      <c r="D38" s="69"/>
      <c r="E38" s="66">
        <v>771946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51"/>
      <c r="B39" s="40" t="s">
        <v>33</v>
      </c>
      <c r="C39" s="41"/>
      <c r="D39" s="66">
        <v>146102.56409999999</v>
      </c>
      <c r="E39" s="66">
        <v>269161</v>
      </c>
      <c r="F39" s="67">
        <v>54.2807331299854</v>
      </c>
      <c r="G39" s="66">
        <v>433624.69919999997</v>
      </c>
      <c r="H39" s="67">
        <v>-66.306678478060306</v>
      </c>
      <c r="I39" s="66">
        <v>6892.9224000000004</v>
      </c>
      <c r="J39" s="67">
        <v>4.7178654546282504</v>
      </c>
      <c r="K39" s="66">
        <v>16755.178899999999</v>
      </c>
      <c r="L39" s="67">
        <v>3.8639816714573301</v>
      </c>
      <c r="M39" s="67">
        <v>-0.58860944182458097</v>
      </c>
      <c r="N39" s="66">
        <v>6035036.6266999999</v>
      </c>
      <c r="O39" s="66">
        <v>43719834.0902</v>
      </c>
      <c r="P39" s="66">
        <v>291</v>
      </c>
      <c r="Q39" s="66">
        <v>316</v>
      </c>
      <c r="R39" s="67">
        <v>-7.9113924050632898</v>
      </c>
      <c r="S39" s="66">
        <v>502.07066701030902</v>
      </c>
      <c r="T39" s="66">
        <v>515.76057436708902</v>
      </c>
      <c r="U39" s="68">
        <v>-2.7266893400283698</v>
      </c>
      <c r="V39" s="35"/>
      <c r="W39" s="35"/>
    </row>
    <row r="40" spans="1:23" ht="12" thickBot="1" x14ac:dyDescent="0.2">
      <c r="A40" s="51"/>
      <c r="B40" s="40" t="s">
        <v>34</v>
      </c>
      <c r="C40" s="41"/>
      <c r="D40" s="66">
        <v>324183.39409999998</v>
      </c>
      <c r="E40" s="66">
        <v>575525</v>
      </c>
      <c r="F40" s="67">
        <v>56.328290534729199</v>
      </c>
      <c r="G40" s="66">
        <v>547618.63809999998</v>
      </c>
      <c r="H40" s="67">
        <v>-40.801248981448801</v>
      </c>
      <c r="I40" s="66">
        <v>17409.9267</v>
      </c>
      <c r="J40" s="67">
        <v>5.3703943560507001</v>
      </c>
      <c r="K40" s="66">
        <v>33383.211600000002</v>
      </c>
      <c r="L40" s="67">
        <v>6.09606928570315</v>
      </c>
      <c r="M40" s="67">
        <v>-0.47848257056250398</v>
      </c>
      <c r="N40" s="66">
        <v>9150699.5454999991</v>
      </c>
      <c r="O40" s="66">
        <v>81678899.535899997</v>
      </c>
      <c r="P40" s="66">
        <v>1690</v>
      </c>
      <c r="Q40" s="66">
        <v>1589</v>
      </c>
      <c r="R40" s="67">
        <v>6.3561988672120799</v>
      </c>
      <c r="S40" s="66">
        <v>191.82449355029601</v>
      </c>
      <c r="T40" s="66">
        <v>188.789870736312</v>
      </c>
      <c r="U40" s="68">
        <v>1.5819787962521099</v>
      </c>
      <c r="V40" s="35"/>
      <c r="W40" s="35"/>
    </row>
    <row r="41" spans="1:23" ht="12" thickBot="1" x14ac:dyDescent="0.2">
      <c r="A41" s="51"/>
      <c r="B41" s="40" t="s">
        <v>40</v>
      </c>
      <c r="C41" s="41"/>
      <c r="D41" s="69"/>
      <c r="E41" s="66">
        <v>302743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51"/>
      <c r="B42" s="40" t="s">
        <v>41</v>
      </c>
      <c r="C42" s="41"/>
      <c r="D42" s="69"/>
      <c r="E42" s="66">
        <v>98390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2"/>
      <c r="B43" s="40" t="s">
        <v>35</v>
      </c>
      <c r="C43" s="41"/>
      <c r="D43" s="71">
        <v>8542.5666000000001</v>
      </c>
      <c r="E43" s="71">
        <v>0</v>
      </c>
      <c r="F43" s="72"/>
      <c r="G43" s="71">
        <v>26434.180499999999</v>
      </c>
      <c r="H43" s="73">
        <v>-67.683633695396793</v>
      </c>
      <c r="I43" s="71">
        <v>821.72720000000004</v>
      </c>
      <c r="J43" s="73">
        <v>9.6192074171244997</v>
      </c>
      <c r="K43" s="71">
        <v>1189.5896</v>
      </c>
      <c r="L43" s="73">
        <v>4.5001947383993999</v>
      </c>
      <c r="M43" s="73">
        <v>-0.30923471422413201</v>
      </c>
      <c r="N43" s="71">
        <v>572750.95909999998</v>
      </c>
      <c r="O43" s="71">
        <v>5804656.3630999997</v>
      </c>
      <c r="P43" s="71">
        <v>31</v>
      </c>
      <c r="Q43" s="71">
        <v>34</v>
      </c>
      <c r="R43" s="73">
        <v>-8.8235294117647101</v>
      </c>
      <c r="S43" s="71">
        <v>275.56666451612898</v>
      </c>
      <c r="T43" s="71">
        <v>454.28863235294102</v>
      </c>
      <c r="U43" s="74">
        <v>-64.856163988714798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19:C19"/>
    <mergeCell ref="B20:C20"/>
    <mergeCell ref="B21:C21"/>
    <mergeCell ref="B22:C22"/>
    <mergeCell ref="B23:C23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2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44524</v>
      </c>
      <c r="D2" s="32">
        <v>490837.85750854702</v>
      </c>
      <c r="E2" s="32">
        <v>379338.84014273499</v>
      </c>
      <c r="F2" s="32">
        <v>111499.017365812</v>
      </c>
      <c r="G2" s="32">
        <v>379338.84014273499</v>
      </c>
      <c r="H2" s="32">
        <v>0.22716059012190301</v>
      </c>
    </row>
    <row r="3" spans="1:8" ht="14.25" x14ac:dyDescent="0.2">
      <c r="A3" s="32">
        <v>2</v>
      </c>
      <c r="B3" s="33">
        <v>13</v>
      </c>
      <c r="C3" s="32">
        <v>8474.607</v>
      </c>
      <c r="D3" s="32">
        <v>75464.855506625798</v>
      </c>
      <c r="E3" s="32">
        <v>58940.5967350352</v>
      </c>
      <c r="F3" s="32">
        <v>16524.258771590699</v>
      </c>
      <c r="G3" s="32">
        <v>58940.5967350352</v>
      </c>
      <c r="H3" s="32">
        <v>0.21896628120012501</v>
      </c>
    </row>
    <row r="4" spans="1:8" ht="14.25" x14ac:dyDescent="0.2">
      <c r="A4" s="32">
        <v>3</v>
      </c>
      <c r="B4" s="33">
        <v>14</v>
      </c>
      <c r="C4" s="32">
        <v>107420</v>
      </c>
      <c r="D4" s="32">
        <v>145393.550365812</v>
      </c>
      <c r="E4" s="32">
        <v>111025.578402564</v>
      </c>
      <c r="F4" s="32">
        <v>34367.971963247903</v>
      </c>
      <c r="G4" s="32">
        <v>111025.578402564</v>
      </c>
      <c r="H4" s="32">
        <v>0.236378930680059</v>
      </c>
    </row>
    <row r="5" spans="1:8" ht="14.25" x14ac:dyDescent="0.2">
      <c r="A5" s="32">
        <v>4</v>
      </c>
      <c r="B5" s="33">
        <v>15</v>
      </c>
      <c r="C5" s="32">
        <v>3541</v>
      </c>
      <c r="D5" s="32">
        <v>57634.918241025603</v>
      </c>
      <c r="E5" s="32">
        <v>46442.169730769201</v>
      </c>
      <c r="F5" s="32">
        <v>11192.748510256401</v>
      </c>
      <c r="G5" s="32">
        <v>46442.169730769201</v>
      </c>
      <c r="H5" s="32">
        <v>0.194200822207278</v>
      </c>
    </row>
    <row r="6" spans="1:8" ht="14.25" x14ac:dyDescent="0.2">
      <c r="A6" s="32">
        <v>5</v>
      </c>
      <c r="B6" s="33">
        <v>16</v>
      </c>
      <c r="C6" s="32">
        <v>2062</v>
      </c>
      <c r="D6" s="32">
        <v>107082.582945299</v>
      </c>
      <c r="E6" s="32">
        <v>79424.862916239304</v>
      </c>
      <c r="F6" s="32">
        <v>27657.720029059801</v>
      </c>
      <c r="G6" s="32">
        <v>79424.862916239304</v>
      </c>
      <c r="H6" s="32">
        <v>0.25828402031718101</v>
      </c>
    </row>
    <row r="7" spans="1:8" ht="14.25" x14ac:dyDescent="0.2">
      <c r="A7" s="32">
        <v>6</v>
      </c>
      <c r="B7" s="33">
        <v>17</v>
      </c>
      <c r="C7" s="32">
        <v>17705</v>
      </c>
      <c r="D7" s="32">
        <v>249007.576941026</v>
      </c>
      <c r="E7" s="32">
        <v>188644.27234786301</v>
      </c>
      <c r="F7" s="32">
        <v>60363.3045931624</v>
      </c>
      <c r="G7" s="32">
        <v>188644.27234786301</v>
      </c>
      <c r="H7" s="32">
        <v>0.24241553343358199</v>
      </c>
    </row>
    <row r="8" spans="1:8" ht="14.25" x14ac:dyDescent="0.2">
      <c r="A8" s="32">
        <v>7</v>
      </c>
      <c r="B8" s="33">
        <v>18</v>
      </c>
      <c r="C8" s="32">
        <v>30793</v>
      </c>
      <c r="D8" s="32">
        <v>113408.602021368</v>
      </c>
      <c r="E8" s="32">
        <v>89514.774699999994</v>
      </c>
      <c r="F8" s="32">
        <v>23893.827321367498</v>
      </c>
      <c r="G8" s="32">
        <v>89514.774699999994</v>
      </c>
      <c r="H8" s="32">
        <v>0.210687962777864</v>
      </c>
    </row>
    <row r="9" spans="1:8" ht="14.25" x14ac:dyDescent="0.2">
      <c r="A9" s="32">
        <v>8</v>
      </c>
      <c r="B9" s="33">
        <v>19</v>
      </c>
      <c r="C9" s="32">
        <v>16654</v>
      </c>
      <c r="D9" s="32">
        <v>98704.728850427404</v>
      </c>
      <c r="E9" s="32">
        <v>79187.069942735005</v>
      </c>
      <c r="F9" s="32">
        <v>19517.658907692301</v>
      </c>
      <c r="G9" s="32">
        <v>79187.069942735005</v>
      </c>
      <c r="H9" s="32">
        <v>0.197737830142551</v>
      </c>
    </row>
    <row r="10" spans="1:8" ht="14.25" x14ac:dyDescent="0.2">
      <c r="A10" s="32">
        <v>9</v>
      </c>
      <c r="B10" s="33">
        <v>21</v>
      </c>
      <c r="C10" s="32">
        <v>177140</v>
      </c>
      <c r="D10" s="32">
        <v>773812.17469999997</v>
      </c>
      <c r="E10" s="32">
        <v>769893.8885</v>
      </c>
      <c r="F10" s="32">
        <v>3918.2862</v>
      </c>
      <c r="G10" s="32">
        <v>769893.8885</v>
      </c>
      <c r="H10" s="32">
        <v>5.0636140501654501E-3</v>
      </c>
    </row>
    <row r="11" spans="1:8" ht="14.25" x14ac:dyDescent="0.2">
      <c r="A11" s="32">
        <v>10</v>
      </c>
      <c r="B11" s="33">
        <v>22</v>
      </c>
      <c r="C11" s="32">
        <v>36292</v>
      </c>
      <c r="D11" s="32">
        <v>572108.67331196601</v>
      </c>
      <c r="E11" s="32">
        <v>531946.71200683794</v>
      </c>
      <c r="F11" s="32">
        <v>40161.961305128199</v>
      </c>
      <c r="G11" s="32">
        <v>531946.71200683794</v>
      </c>
      <c r="H11" s="32">
        <v>7.01998819081497E-2</v>
      </c>
    </row>
    <row r="12" spans="1:8" ht="14.25" x14ac:dyDescent="0.2">
      <c r="A12" s="32">
        <v>11</v>
      </c>
      <c r="B12" s="33">
        <v>23</v>
      </c>
      <c r="C12" s="32">
        <v>212102.72200000001</v>
      </c>
      <c r="D12" s="32">
        <v>1679095.2992555599</v>
      </c>
      <c r="E12" s="32">
        <v>1488223.0974572599</v>
      </c>
      <c r="F12" s="32">
        <v>190872.201798291</v>
      </c>
      <c r="G12" s="32">
        <v>1488223.0974572599</v>
      </c>
      <c r="H12" s="32">
        <v>0.11367562155817799</v>
      </c>
    </row>
    <row r="13" spans="1:8" ht="14.25" x14ac:dyDescent="0.2">
      <c r="A13" s="32">
        <v>12</v>
      </c>
      <c r="B13" s="33">
        <v>24</v>
      </c>
      <c r="C13" s="32">
        <v>16772.392</v>
      </c>
      <c r="D13" s="32">
        <v>477364.181978632</v>
      </c>
      <c r="E13" s="32">
        <v>433123.29529059801</v>
      </c>
      <c r="F13" s="32">
        <v>44240.886688034203</v>
      </c>
      <c r="G13" s="32">
        <v>433123.29529059801</v>
      </c>
      <c r="H13" s="32">
        <v>9.2677432363399398E-2</v>
      </c>
    </row>
    <row r="14" spans="1:8" ht="14.25" x14ac:dyDescent="0.2">
      <c r="A14" s="32">
        <v>13</v>
      </c>
      <c r="B14" s="33">
        <v>25</v>
      </c>
      <c r="C14" s="32">
        <v>71913</v>
      </c>
      <c r="D14" s="32">
        <v>893106.4192</v>
      </c>
      <c r="E14" s="32">
        <v>840029.23580000002</v>
      </c>
      <c r="F14" s="32">
        <v>53077.183400000002</v>
      </c>
      <c r="G14" s="32">
        <v>840029.23580000002</v>
      </c>
      <c r="H14" s="32">
        <v>5.9429853216757603E-2</v>
      </c>
    </row>
    <row r="15" spans="1:8" ht="14.25" x14ac:dyDescent="0.2">
      <c r="A15" s="32">
        <v>14</v>
      </c>
      <c r="B15" s="33">
        <v>26</v>
      </c>
      <c r="C15" s="32">
        <v>66264</v>
      </c>
      <c r="D15" s="32">
        <v>325946.083445511</v>
      </c>
      <c r="E15" s="32">
        <v>297638.67285913299</v>
      </c>
      <c r="F15" s="32">
        <v>28307.4105863777</v>
      </c>
      <c r="G15" s="32">
        <v>297638.67285913299</v>
      </c>
      <c r="H15" s="32">
        <v>8.6846911265647794E-2</v>
      </c>
    </row>
    <row r="16" spans="1:8" ht="14.25" x14ac:dyDescent="0.2">
      <c r="A16" s="32">
        <v>15</v>
      </c>
      <c r="B16" s="33">
        <v>27</v>
      </c>
      <c r="C16" s="32">
        <v>175536.86</v>
      </c>
      <c r="D16" s="32">
        <v>1220615.88223333</v>
      </c>
      <c r="E16" s="32">
        <v>1071194.0482999999</v>
      </c>
      <c r="F16" s="32">
        <v>149421.83393333299</v>
      </c>
      <c r="G16" s="32">
        <v>1071194.0482999999</v>
      </c>
      <c r="H16" s="32">
        <v>0.122415115277658</v>
      </c>
    </row>
    <row r="17" spans="1:8" ht="14.25" x14ac:dyDescent="0.2">
      <c r="A17" s="32">
        <v>16</v>
      </c>
      <c r="B17" s="33">
        <v>29</v>
      </c>
      <c r="C17" s="32">
        <v>210441</v>
      </c>
      <c r="D17" s="32">
        <v>2462651.66659316</v>
      </c>
      <c r="E17" s="32">
        <v>2324074.7852222198</v>
      </c>
      <c r="F17" s="32">
        <v>138576.88137094001</v>
      </c>
      <c r="G17" s="32">
        <v>2324074.7852222198</v>
      </c>
      <c r="H17" s="32">
        <v>5.6271409899658197E-2</v>
      </c>
    </row>
    <row r="18" spans="1:8" ht="14.25" x14ac:dyDescent="0.2">
      <c r="A18" s="32">
        <v>17</v>
      </c>
      <c r="B18" s="33">
        <v>31</v>
      </c>
      <c r="C18" s="32">
        <v>40409.593000000001</v>
      </c>
      <c r="D18" s="32">
        <v>230407.17446768799</v>
      </c>
      <c r="E18" s="32">
        <v>188814.12111535601</v>
      </c>
      <c r="F18" s="32">
        <v>41593.053352331503</v>
      </c>
      <c r="G18" s="32">
        <v>188814.12111535601</v>
      </c>
      <c r="H18" s="32">
        <v>0.18051978393652199</v>
      </c>
    </row>
    <row r="19" spans="1:8" ht="14.25" x14ac:dyDescent="0.2">
      <c r="A19" s="32">
        <v>18</v>
      </c>
      <c r="B19" s="33">
        <v>32</v>
      </c>
      <c r="C19" s="32">
        <v>14159.58</v>
      </c>
      <c r="D19" s="32">
        <v>207839.20876215899</v>
      </c>
      <c r="E19" s="32">
        <v>192295.32650271399</v>
      </c>
      <c r="F19" s="32">
        <v>15543.882259444499</v>
      </c>
      <c r="G19" s="32">
        <v>192295.32650271399</v>
      </c>
      <c r="H19" s="32">
        <v>7.4788016909899696E-2</v>
      </c>
    </row>
    <row r="20" spans="1:8" ht="14.25" x14ac:dyDescent="0.2">
      <c r="A20" s="32">
        <v>19</v>
      </c>
      <c r="B20" s="33">
        <v>33</v>
      </c>
      <c r="C20" s="32">
        <v>49070.836000000003</v>
      </c>
      <c r="D20" s="32">
        <v>539767.64103621501</v>
      </c>
      <c r="E20" s="32">
        <v>434049.06980603602</v>
      </c>
      <c r="F20" s="32">
        <v>105718.57123017999</v>
      </c>
      <c r="G20" s="32">
        <v>434049.06980603602</v>
      </c>
      <c r="H20" s="32">
        <v>0.195859409110237</v>
      </c>
    </row>
    <row r="21" spans="1:8" ht="14.25" x14ac:dyDescent="0.2">
      <c r="A21" s="32">
        <v>20</v>
      </c>
      <c r="B21" s="33">
        <v>34</v>
      </c>
      <c r="C21" s="32">
        <v>43057.588000000003</v>
      </c>
      <c r="D21" s="32">
        <v>227233.87767777799</v>
      </c>
      <c r="E21" s="32">
        <v>154865.01292028101</v>
      </c>
      <c r="F21" s="32">
        <v>72368.8647574965</v>
      </c>
      <c r="G21" s="32">
        <v>154865.01292028101</v>
      </c>
      <c r="H21" s="32">
        <v>0.318477444899818</v>
      </c>
    </row>
    <row r="22" spans="1:8" ht="14.25" x14ac:dyDescent="0.2">
      <c r="A22" s="32">
        <v>21</v>
      </c>
      <c r="B22" s="33">
        <v>35</v>
      </c>
      <c r="C22" s="32">
        <v>37577.839999999997</v>
      </c>
      <c r="D22" s="32">
        <v>815775.33978495596</v>
      </c>
      <c r="E22" s="32">
        <v>791922.85362035397</v>
      </c>
      <c r="F22" s="32">
        <v>23852.4861646018</v>
      </c>
      <c r="G22" s="32">
        <v>791922.85362035397</v>
      </c>
      <c r="H22" s="32">
        <v>2.92390380063333E-2</v>
      </c>
    </row>
    <row r="23" spans="1:8" ht="14.25" x14ac:dyDescent="0.2">
      <c r="A23" s="32">
        <v>22</v>
      </c>
      <c r="B23" s="33">
        <v>36</v>
      </c>
      <c r="C23" s="32">
        <v>147503.31700000001</v>
      </c>
      <c r="D23" s="32">
        <v>618499.05246991199</v>
      </c>
      <c r="E23" s="32">
        <v>521528.88938570302</v>
      </c>
      <c r="F23" s="32">
        <v>96970.1630842085</v>
      </c>
      <c r="G23" s="32">
        <v>521528.88938570302</v>
      </c>
      <c r="H23" s="32">
        <v>0.15678304226492901</v>
      </c>
    </row>
    <row r="24" spans="1:8" ht="14.25" x14ac:dyDescent="0.2">
      <c r="A24" s="32">
        <v>23</v>
      </c>
      <c r="B24" s="33">
        <v>37</v>
      </c>
      <c r="C24" s="32">
        <v>124313.66499999999</v>
      </c>
      <c r="D24" s="32">
        <v>1327429.3101566399</v>
      </c>
      <c r="E24" s="32">
        <v>1224619.8645587999</v>
      </c>
      <c r="F24" s="32">
        <v>102809.44559783999</v>
      </c>
      <c r="G24" s="32">
        <v>1224619.8645587999</v>
      </c>
      <c r="H24" s="32">
        <v>7.74500342965216E-2</v>
      </c>
    </row>
    <row r="25" spans="1:8" ht="14.25" x14ac:dyDescent="0.2">
      <c r="A25" s="32">
        <v>24</v>
      </c>
      <c r="B25" s="33">
        <v>38</v>
      </c>
      <c r="C25" s="32">
        <v>588908.40099999995</v>
      </c>
      <c r="D25" s="32">
        <v>1653661.9581876099</v>
      </c>
      <c r="E25" s="32">
        <v>1694851.37340885</v>
      </c>
      <c r="F25" s="32">
        <v>-41189.415221238902</v>
      </c>
      <c r="G25" s="32">
        <v>1694851.37340885</v>
      </c>
      <c r="H25" s="32">
        <v>-2.4908001914963299E-2</v>
      </c>
    </row>
    <row r="26" spans="1:8" ht="14.25" x14ac:dyDescent="0.2">
      <c r="A26" s="32">
        <v>25</v>
      </c>
      <c r="B26" s="33">
        <v>39</v>
      </c>
      <c r="C26" s="32">
        <v>83692.687999999995</v>
      </c>
      <c r="D26" s="32">
        <v>139544.080476401</v>
      </c>
      <c r="E26" s="32">
        <v>96269.422752183207</v>
      </c>
      <c r="F26" s="32">
        <v>43274.657724217999</v>
      </c>
      <c r="G26" s="32">
        <v>96269.422752183207</v>
      </c>
      <c r="H26" s="32">
        <v>0.31011460734471202</v>
      </c>
    </row>
    <row r="27" spans="1:8" ht="14.25" x14ac:dyDescent="0.2">
      <c r="A27" s="32">
        <v>26</v>
      </c>
      <c r="B27" s="33">
        <v>40</v>
      </c>
      <c r="C27" s="32">
        <v>2</v>
      </c>
      <c r="D27" s="32">
        <v>4.0708000000000002</v>
      </c>
      <c r="E27" s="32">
        <v>3.48</v>
      </c>
      <c r="F27" s="32">
        <v>0.59079999999999999</v>
      </c>
      <c r="G27" s="32">
        <v>3.48</v>
      </c>
      <c r="H27" s="32">
        <v>0.14513117814680199</v>
      </c>
    </row>
    <row r="28" spans="1:8" ht="14.25" x14ac:dyDescent="0.2">
      <c r="A28" s="32">
        <v>27</v>
      </c>
      <c r="B28" s="33">
        <v>42</v>
      </c>
      <c r="C28" s="32">
        <v>7402.2</v>
      </c>
      <c r="D28" s="32">
        <v>116639.7975</v>
      </c>
      <c r="E28" s="32">
        <v>101452.8694</v>
      </c>
      <c r="F28" s="32">
        <v>15186.928099999999</v>
      </c>
      <c r="G28" s="32">
        <v>101452.8694</v>
      </c>
      <c r="H28" s="32">
        <v>0.13020365626063399</v>
      </c>
    </row>
    <row r="29" spans="1:8" ht="14.25" x14ac:dyDescent="0.2">
      <c r="A29" s="32">
        <v>28</v>
      </c>
      <c r="B29" s="33">
        <v>75</v>
      </c>
      <c r="C29" s="32">
        <v>295</v>
      </c>
      <c r="D29" s="32">
        <v>146102.56410256401</v>
      </c>
      <c r="E29" s="32">
        <v>139209.641025641</v>
      </c>
      <c r="F29" s="32">
        <v>6892.9230769230799</v>
      </c>
      <c r="G29" s="32">
        <v>139209.641025641</v>
      </c>
      <c r="H29" s="32">
        <v>4.7178659178659203E-2</v>
      </c>
    </row>
    <row r="30" spans="1:8" ht="14.25" x14ac:dyDescent="0.2">
      <c r="A30" s="32">
        <v>29</v>
      </c>
      <c r="B30" s="33">
        <v>76</v>
      </c>
      <c r="C30" s="32">
        <v>1757</v>
      </c>
      <c r="D30" s="32">
        <v>324183.38999401702</v>
      </c>
      <c r="E30" s="32">
        <v>306773.46828717901</v>
      </c>
      <c r="F30" s="32">
        <v>17409.921706837598</v>
      </c>
      <c r="G30" s="32">
        <v>306773.46828717901</v>
      </c>
      <c r="H30" s="32">
        <v>5.3703928838423599E-2</v>
      </c>
    </row>
    <row r="31" spans="1:8" ht="14.25" x14ac:dyDescent="0.2">
      <c r="A31" s="32">
        <v>30</v>
      </c>
      <c r="B31" s="33">
        <v>99</v>
      </c>
      <c r="C31" s="32">
        <v>31</v>
      </c>
      <c r="D31" s="32">
        <v>8542.56659859315</v>
      </c>
      <c r="E31" s="32">
        <v>7720.8394826412496</v>
      </c>
      <c r="F31" s="32">
        <v>821.72711595189503</v>
      </c>
      <c r="G31" s="32">
        <v>7720.8394826412496</v>
      </c>
      <c r="H31" s="32">
        <v>9.6192064348344999E-2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2014-05-24T03:49:17Z</dcterms:modified>
</cp:coreProperties>
</file>